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ster Sheet" sheetId="1" r:id="rId3"/>
    <sheet state="visible" name="References" sheetId="2" r:id="rId4"/>
    <sheet state="visible" name="Ancillary Benefits_detail" sheetId="3" r:id="rId5"/>
    <sheet state="visible" name="C Lifetime Calcs" sheetId="4" r:id="rId6"/>
    <sheet state="visible" name="Blank" sheetId="5" r:id="rId7"/>
  </sheets>
  <definedNames/>
  <calcPr/>
</workbook>
</file>

<file path=xl/sharedStrings.xml><?xml version="1.0" encoding="utf-8"?>
<sst xmlns="http://schemas.openxmlformats.org/spreadsheetml/2006/main" count="324" uniqueCount="228">
  <si>
    <t>Pacific Biochar Benefit Corporation</t>
  </si>
  <si>
    <t>California Forestry Biomass, Biochar, and Agriculture Worksheet</t>
  </si>
  <si>
    <t>Reference Sheet</t>
  </si>
  <si>
    <t>REFERENCES</t>
  </si>
  <si>
    <t>Williams, R. B., B. M. Jenkins and S. Kaffka (California Biomass Collaborative). 2015. An Assessment of Biomass Resources in California, 2013 – DRAFT. Contractor Report to the California Energy Commission. PIER Contract 500-11-020.</t>
  </si>
  <si>
    <t>Ross, Karen, et al. “California Agricultural Statistics Review, 2017-2018.” California Department of Food &amp; Agriculture, 2019.</t>
  </si>
  <si>
    <t>Woolf, Dominic, et al. “Biochar for Climate Change Mitigation.” Soil and Climate, 2018, pp. 219–248., doi:10.1201/b21225-8.</t>
  </si>
  <si>
    <t>Budai, Alice &amp; Zimmerman, Andrew &amp; Cowie, Annette &amp; Webber, John &amp; Singh, Bhupinder Pal &amp; Glaser, Bruno &amp; A. Masiello, Carrie &amp; Andersson, David &amp; Shields, Frank &amp; Lehmann, Johannes &amp; Camps Arbestain, Marta &amp; M. Williams, Morgan &amp; Sohi, Saran &amp; Joseph, S. (2013). Biochar Carbon Stability Test Method: An assessment of methods to determine biochar carbon stability.</t>
  </si>
  <si>
    <t>Mount, Jeffery, and Ellen Hanak. “Water Use in California.” Public Policy Institute of California, May 2019.</t>
  </si>
  <si>
    <t>“Unlock the Secrets in the Soil.” United States Department of Agriculture (USDA) Natural Resources Conservation Service (NRCS), Mar. 2015.</t>
  </si>
  <si>
    <t>“Water Resources Division Annual Report, Fiscal Year 2017-18.” San Francisco Public Utilities Commission, Nov. 2018.</t>
  </si>
  <si>
    <t>Rohde, Melissa, et al. “Understanding California's Groundwater.” Water in the West, 31 July 2014, waterinthewest.stanford.edu/groundwater/recharge/.</t>
  </si>
  <si>
    <t>Tomich, Thomas P., et al. The California Nitrogen Assessment: Challenges and Solutions for People, Agriculture, and the Environment. University of California Press, 2016.</t>
  </si>
  <si>
    <t>Clough, Tim, et al. “A Review of Biochar and Soil Nitrogen Dynamics.” Agronomy, vol. 3, no. 2, 2013, pp. 275–293., doi:10.3390/agronomy3020275.</t>
  </si>
  <si>
    <t>Hestrin, Rachel, et al. “Fire-Derived Organic Matter Retains Ammonia through Covalent Bond Formation.” Nature Communications, vol. 10, no. 1, 2019, doi:10.1038/s41467-019-08401-z.</t>
  </si>
  <si>
    <t>“California Greenhouse Gas Emission Inventory - 2018 Edition.” California Environmental Protection Agency Air Resources Board, www.arb.ca.gov/cc/inventory/data/data.htm.</t>
  </si>
  <si>
    <t>Cayuela, M.l., et al. “Biochar's Role in Mitigating Soil Nitrous Oxide Emissions: A Review and Meta-Analysis.” Agriculture, Ecosystems &amp; Environment, vol. 191, 2014, pp. 5–16., doi:10.1016/j.agee.2013.10.009.</t>
  </si>
  <si>
    <t>Chowdhury, Md Albarune, et al. “Potential of Aeration Flow Rate and Bio-Char Addition to Reduce Greenhouse Gas and Ammonia Emissions during Manure Composting.” Chemosphere, vol. 97, 2014, pp. 16–25., doi:10.1016/j.chemosphere.2013.10.030.</t>
  </si>
  <si>
    <t>Leng, Ron &amp; Preston, Thomas &amp; Inthapanya, Sangkhom. (2012). Biochar reduces enteric methane and improves growth and feed conversion in local "Yellow" cattle fed cassava root chips and fresh cassava foliage. Livestock Research for Rural Development. 24.</t>
  </si>
  <si>
    <t>“Soil Quality Indicators.” United States Department of Agriculture - Natural Resources Conservation Service, June 2008.</t>
  </si>
  <si>
    <t>Coker, Craig, and Jeff Ziegenbein. “California Composting.” Biocycle, 2018, p. 28, www.biocycle.net/2018/03/12/california-composting/.</t>
  </si>
  <si>
    <t>“COMPOST: ENHANCING THE VALUE OF MANURE.” Sustainable Conservation, May 2017.</t>
  </si>
  <si>
    <t>Sánchez-Monedero, Miguel &amp; Sánchez-García, María &amp; Alburquerque, Jose &amp; Cayuela, Maria Luz. (2019). Biochar reduces volatile organic compounds generated during chicken manure composting. Bioresource Technology. 121584. 10.1016/j.biortech.2019.121584.</t>
  </si>
  <si>
    <t>“Agricultural Water Use Efficiency.” Ca.Gov, 2016, water.ca.gov/Programs/Water-Use-And-Efficiency/Agricultural-Water-Use-Efficiency. Accessed 20 June 2019.</t>
  </si>
  <si>
    <t>“CDFA &gt; MARKETING SERVICES DIVISION &gt;DAIRY PROGRAMS &gt; Dairy Prices.” Ca.Gov, 2013, www.cdfa.ca.gov/dairy/uploader/postings/feedsummarydata/Default.aspx. Accessed 20 June 2019.</t>
  </si>
  <si>
    <t>Engineering ToolBox, (2012). Biomasses - Higher Heating Value. [online] Available at: https://www.engineeringtoolbox.com/biomass-fuels-hhv-d_1818.html [24 June 2019].</t>
  </si>
  <si>
    <t>Pyrogenic organic matter in soil: Its origin and occurrence, its chemistry and survival in soil environments. H. Knicker / Quaternary International 243 (2011) 251e263</t>
  </si>
  <si>
    <t>Lehmann, Johannes, et al. “Chapter 10: Persistence of Biochar in Soil.” Biochar for Environmental Management: Science, Technology and Implementation, by Johannes Lehmann and Stephen Joseph, Second ed., Routledge, 2015, pp. 235–282.</t>
  </si>
  <si>
    <t>Zweiten, Lukas Van, et al. “Chapter 17: Biochar Effects on Nitrous Oxide and Methane Emissions from Soil.” Biochar for Environmental Management: Science, Technology and Implementation, by Johannes Lehmann and Stephen Joseph, Second ed., Routledge, 2015, pp. 489–520.</t>
  </si>
  <si>
    <t>Laird, David, and Natalia Rogovska. “Chapter 18: Biochar Effects on Nutrient Leaching.” Biochar for Environmental Management: Science, Technology and Implementation, by Johannes Lehmann and Stephen Joseph, Second ed., Routledge, 2015, pp. 521–542.</t>
  </si>
  <si>
    <t>Masiello, Caroline A., et al. “Chapter 19: Biochar Effects on Soil Hydrology.” Biochar for Environmental Management: Science, Technology and Implementation, by Johannes Lehmann and Stephen Joseph, Second ed., Routledge, 2015, pp. 543–562.</t>
  </si>
  <si>
    <t>Steiner, Christoph, et al. “Chapter 25: Biochar as an Additive to Compost and Growing Media.” Biochar for Environmental Management: Science, Technology and Implementation, by Johannes Lehmann and Stephen Joseph, Second ed., Routledge, 2015, pp. 717–735.</t>
  </si>
  <si>
    <t>Lehmann, Johannes, and Stephen Joseph. Biochar for Environmental Management Science, Technology and Implementation. Second ed., Routledge, 2015.</t>
  </si>
  <si>
    <t>Master Sheet</t>
  </si>
  <si>
    <t>ANNUAL BIOCHAR PRODUCTION - TECHNICAL FOREST BIOMASS</t>
  </si>
  <si>
    <t>REFERENCE VALUES - BIOCHAR</t>
  </si>
  <si>
    <t>Biomass Utilization Factor</t>
  </si>
  <si>
    <t>Percent</t>
  </si>
  <si>
    <t>Greenhouse Gas Emission Reduction - Ancillary Benefits (benefits of service, in addition to the direct carbon sequestration)</t>
  </si>
  <si>
    <t>ENTERIC FERMENTATION</t>
  </si>
  <si>
    <t>percent</t>
  </si>
  <si>
    <t>User input</t>
  </si>
  <si>
    <t>GHG ER Potential</t>
  </si>
  <si>
    <t>Biomass Conversion to Biochar Efficiency %</t>
  </si>
  <si>
    <t>Biomass Conversion Efficiency</t>
  </si>
  <si>
    <t>Forest Biomass Utilization</t>
  </si>
  <si>
    <t>tons - CO2e</t>
  </si>
  <si>
    <t>BDT biomass</t>
  </si>
  <si>
    <t>Electrical Energy Generation Efficiency</t>
  </si>
  <si>
    <t>Biochar required for full potential</t>
  </si>
  <si>
    <t>assumption</t>
  </si>
  <si>
    <t>Biochar Production</t>
  </si>
  <si>
    <t>BDT - biochar</t>
  </si>
  <si>
    <t>Tons of biochar actually used</t>
  </si>
  <si>
    <t>User Input</t>
  </si>
  <si>
    <t>GHG ER achieved</t>
  </si>
  <si>
    <t>BDT biochar</t>
  </si>
  <si>
    <t>Biochar Price</t>
  </si>
  <si>
    <t>$ per ton CO2 emission reduction</t>
  </si>
  <si>
    <t>dollars / BDT biochar</t>
  </si>
  <si>
    <t>Biomass BDT : Biochar BDT</t>
  </si>
  <si>
    <t>USD</t>
  </si>
  <si>
    <t>MANURE MANAGEMENT</t>
  </si>
  <si>
    <t>BDT biomass / BDT biochar</t>
  </si>
  <si>
    <t>Biochar Carbon Content</t>
  </si>
  <si>
    <t>Pacific Biochar</t>
  </si>
  <si>
    <t>Biochar Value</t>
  </si>
  <si>
    <t>million dollars</t>
  </si>
  <si>
    <t>BC +100 (H:Corg &lt; 0.3)</t>
  </si>
  <si>
    <t>at H:Corg of 0.3</t>
  </si>
  <si>
    <t>[4] [24]</t>
  </si>
  <si>
    <t>Biomass Cost Offset (per ton)</t>
  </si>
  <si>
    <t>COMPOSTING</t>
  </si>
  <si>
    <t>SOIL</t>
  </si>
  <si>
    <t>GHG ER achieved (annually)</t>
  </si>
  <si>
    <t>GHG ER achieved (100 year cycle)</t>
  </si>
  <si>
    <t>$ per ton CO2 emission reduction (1 year)</t>
  </si>
  <si>
    <t xml:space="preserve">Example C lifetime calculations for biochar </t>
  </si>
  <si>
    <t>$ per ton CO2 emission reduction (100 year)</t>
  </si>
  <si>
    <t>Created and provided by: Jim Amonette, Senior Research Chemist, Pacific Northwest National Laboratory &amp; Research Professor of Soil Chemistry Washington State University</t>
  </si>
  <si>
    <t xml:space="preserve">Referencing:  (24) Lehmann, Johannes, et al. “Chapter 10: Persistence of Biochar in Soil.” </t>
  </si>
  <si>
    <t>Sample 1</t>
  </si>
  <si>
    <t>INPUT</t>
  </si>
  <si>
    <t>PREDICTED STABILITY</t>
  </si>
  <si>
    <t>Mass %</t>
  </si>
  <si>
    <t>Atomic</t>
  </si>
  <si>
    <t>10 °C</t>
  </si>
  <si>
    <t>H</t>
  </si>
  <si>
    <t>Corg</t>
  </si>
  <si>
    <t>H/Corg</t>
  </si>
  <si>
    <t>MRT, yr</t>
  </si>
  <si>
    <t>k , yr-1</t>
  </si>
  <si>
    <t>half-life, yr</t>
  </si>
  <si>
    <t>BC+100, %</t>
  </si>
  <si>
    <t>BC+20, %</t>
  </si>
  <si>
    <t>Sample 2</t>
  </si>
  <si>
    <t>dollars / BDT biomass</t>
  </si>
  <si>
    <t>Biochar Heating Value</t>
  </si>
  <si>
    <t>kWh / BDT biochar</t>
  </si>
  <si>
    <t>UPDATE (J. Turner)(mixed conifer)</t>
  </si>
  <si>
    <t>Energy Potential / Ton Biomass</t>
  </si>
  <si>
    <t>kWh / BDT biomass</t>
  </si>
  <si>
    <t>Biomass Heating Value</t>
  </si>
  <si>
    <t>UPDATE (J. Turner)(biochar)</t>
  </si>
  <si>
    <t>Electrical Energy Generation</t>
  </si>
  <si>
    <t>MW</t>
  </si>
  <si>
    <t>Molar ratio (CO2 : C)</t>
  </si>
  <si>
    <t>(44/12)</t>
  </si>
  <si>
    <t>conversion factor</t>
  </si>
  <si>
    <t>ANNUAL BIOCHAR APPLICATION ON AGRICULTURAL LAND</t>
  </si>
  <si>
    <t>Direct Carbon Sequestration</t>
  </si>
  <si>
    <t>tons CO2 / BDT biochar</t>
  </si>
  <si>
    <t>calculated</t>
  </si>
  <si>
    <t>User Input (for experimenting)</t>
  </si>
  <si>
    <t>Biochar Application, Feed (0.6% w/w)</t>
  </si>
  <si>
    <t>BDT biochar / year</t>
  </si>
  <si>
    <t>Biochar Application Rate</t>
  </si>
  <si>
    <t>BDT biochar / acre</t>
  </si>
  <si>
    <t>Biochar Application, Manure (5% w/w)</t>
  </si>
  <si>
    <t>caculated</t>
  </si>
  <si>
    <t>Biochar Application, Land Covered</t>
  </si>
  <si>
    <t>acres</t>
  </si>
  <si>
    <t>Biochar Application, Compost (5% w/w)</t>
  </si>
  <si>
    <t>Time Till 100% Coverage Ag Land</t>
  </si>
  <si>
    <t>years</t>
  </si>
  <si>
    <t>Biochar Application Rate, (1% SOM, top 6")</t>
  </si>
  <si>
    <t>At 1% Soil Organic Matter in top 6" of soil (used in following formulas)</t>
  </si>
  <si>
    <t>REFERENCE VALUES - CALIFORNIA</t>
  </si>
  <si>
    <t>Gross Forest Biomass Resources</t>
  </si>
  <si>
    <t>BDT biomass / year</t>
  </si>
  <si>
    <t>[1]</t>
  </si>
  <si>
    <t>acres per year</t>
  </si>
  <si>
    <t>Technical Forest Biomass Resources</t>
  </si>
  <si>
    <t>Total Agricultural Land</t>
  </si>
  <si>
    <t>[2]</t>
  </si>
  <si>
    <t>DIRECT CARBON SEQUESTRATION</t>
  </si>
  <si>
    <t>Total Irrigated Agricultural Land</t>
  </si>
  <si>
    <t>[20]</t>
  </si>
  <si>
    <t>Carbon Sequestration Potential, C</t>
  </si>
  <si>
    <t>tons - C</t>
  </si>
  <si>
    <t>Total Annual GHG Emissions</t>
  </si>
  <si>
    <t>tons CO2e / year</t>
  </si>
  <si>
    <t>[12]</t>
  </si>
  <si>
    <t>Carbon Sequestration Potential, CO2</t>
  </si>
  <si>
    <t>Annual GHG Emissions, Agriculture</t>
  </si>
  <si>
    <t>GREENHOUSE GAS EMISSION REDUCTION - ANCILLARY</t>
  </si>
  <si>
    <t>Annual GHG Emissions, Enteric Fermentation</t>
  </si>
  <si>
    <t>GHG ER, Enteric Fermentation (cow burps)</t>
  </si>
  <si>
    <t>Annual GHG Emissions, Manure</t>
  </si>
  <si>
    <t>GHG ER, Manure Management</t>
  </si>
  <si>
    <t>Annual GHG Emissions, Composting</t>
  </si>
  <si>
    <t>GHG ER, Composting</t>
  </si>
  <si>
    <t>Annual GHG Emissions, Soil</t>
  </si>
  <si>
    <t>GHG ER, Soil (annual)</t>
  </si>
  <si>
    <t>Dairy Cow Population</t>
  </si>
  <si>
    <t>cows</t>
  </si>
  <si>
    <t>[18]</t>
  </si>
  <si>
    <t>GHG ER, combined impact of ancillary</t>
  </si>
  <si>
    <t>Dairy Feed, per Cow per Day</t>
  </si>
  <si>
    <t>lbs feed per cow / day</t>
  </si>
  <si>
    <t>[21]</t>
  </si>
  <si>
    <t>TOTAL: GHG ER + direct sequestration</t>
  </si>
  <si>
    <t>Annual Dairy Feed Consumption</t>
  </si>
  <si>
    <t>tons feed / year</t>
  </si>
  <si>
    <t>COST PER TON CO2 DRAWDOWN</t>
  </si>
  <si>
    <t>Annual Manure Production</t>
  </si>
  <si>
    <t>tons manure / year</t>
  </si>
  <si>
    <t>$ per ton CO2, direct sequestration</t>
  </si>
  <si>
    <t>dollars per ton CO2e</t>
  </si>
  <si>
    <t>Annual Statewide Compost Production</t>
  </si>
  <si>
    <t>tons compost / year</t>
  </si>
  <si>
    <t>[17]</t>
  </si>
  <si>
    <t>$ per ton CO2, GHG ER, ancillary combined</t>
  </si>
  <si>
    <t>Annual N-Leaching, Agriculture</t>
  </si>
  <si>
    <t>tons N / year</t>
  </si>
  <si>
    <t>[9]</t>
  </si>
  <si>
    <t>$ per ton, CO2, total of direct and ancillary</t>
  </si>
  <si>
    <t>San Francisco Residential Water Use</t>
  </si>
  <si>
    <t>gallons / year</t>
  </si>
  <si>
    <t>[7]</t>
  </si>
  <si>
    <t>WATER CONSERVATION</t>
  </si>
  <si>
    <t>REFERENCE VALUES - GHG ER, WATER, &amp; NITROGEN</t>
  </si>
  <si>
    <t>Increased WHC (gallons)</t>
  </si>
  <si>
    <t>gallons</t>
  </si>
  <si>
    <t>Soil WHC (+1% SOM, top 6")</t>
  </si>
  <si>
    <t xml:space="preserve">gallons / acre </t>
  </si>
  <si>
    <t>[6]</t>
  </si>
  <si>
    <t>Increased WHC (acre-feet)</t>
  </si>
  <si>
    <t>acre-feet</t>
  </si>
  <si>
    <t>Nitrogen Retention Capacity</t>
  </si>
  <si>
    <t>g N / g BC</t>
  </si>
  <si>
    <t>[11]</t>
  </si>
  <si>
    <t>Days of Water Use (SF - residential)</t>
  </si>
  <si>
    <t>days</t>
  </si>
  <si>
    <t>Nitrogen Leaching Reduction</t>
  </si>
  <si>
    <t>[10] [26]</t>
  </si>
  <si>
    <t>NITROGEN MANAGEMENT</t>
  </si>
  <si>
    <t>N2O Emissions Reductions, Soil</t>
  </si>
  <si>
    <t>[13] [25]</t>
  </si>
  <si>
    <t>Maximum Nitrogen Retention Capacity</t>
  </si>
  <si>
    <t>tons - N</t>
  </si>
  <si>
    <t>N2O % of Total GHG Emissions, Soil</t>
  </si>
  <si>
    <t>N Leaching Reduction, Ag Land</t>
  </si>
  <si>
    <t>tons - N (annually)</t>
  </si>
  <si>
    <t>GHG ER, Soil</t>
  </si>
  <si>
    <t>calculated [25]</t>
  </si>
  <si>
    <t>GHG Emission Reductions, Enteric Fermentation</t>
  </si>
  <si>
    <t>[15]</t>
  </si>
  <si>
    <t xml:space="preserve">NOTES:  </t>
  </si>
  <si>
    <t>GHG Emission Reductions, Manure Management</t>
  </si>
  <si>
    <t xml:space="preserve">assumption </t>
  </si>
  <si>
    <t xml:space="preserve">1. Input cells are highlighted blue, all other cells are not.  </t>
  </si>
  <si>
    <t>GHG Emission Reductions, Composting</t>
  </si>
  <si>
    <t>[14] [19] [28]</t>
  </si>
  <si>
    <t xml:space="preserve">2. Regarding GHG ER - Ancillary: in this version it is built as a cascade, and can appear </t>
  </si>
  <si>
    <t>REFERENCE VALUES - GENERAL</t>
  </si>
  <si>
    <t xml:space="preserve">strange when the total biochar produced is lower than 750,000 tons.  A separate sheet has been </t>
  </si>
  <si>
    <t>Acre to Sq. Ft.</t>
  </si>
  <si>
    <t>sq. ft. / acre</t>
  </si>
  <si>
    <t>built into this worksheet specifically to deal with Ancillary GHG ER in greater detail.</t>
  </si>
  <si>
    <t>Soil Volume (6" Depth)</t>
  </si>
  <si>
    <t>cu. ft. / acre</t>
  </si>
  <si>
    <t xml:space="preserve">3. Collaboration is welcome.  </t>
  </si>
  <si>
    <t>Soil Bulk Density</t>
  </si>
  <si>
    <t>lb / cu. ft.</t>
  </si>
  <si>
    <t>[16]</t>
  </si>
  <si>
    <t>Gallons to Acre-Feet</t>
  </si>
  <si>
    <t>gallons / acre-foot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</si>
</sst>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&quot;$&quot;#,##0"/>
    <numFmt numFmtId="166" formatCode="0.0"/>
    <numFmt numFmtId="167" formatCode="#,##0.0"/>
  </numFmts>
  <fonts count="18">
    <font>
      <sz val="10.0"/>
      <color rgb="FF000000"/>
      <name val="Arial"/>
    </font>
    <font>
      <b/>
      <sz val="14.0"/>
      <name val="Times New Roman"/>
    </font>
    <font>
      <b/>
    </font>
    <font>
      <color rgb="FF000000"/>
      <name val="Times New Roman"/>
    </font>
    <font>
      <color rgb="FF000000"/>
      <name val="Roboto"/>
    </font>
    <font>
      <sz val="11.0"/>
      <color rgb="FF000000"/>
      <name val="Arial"/>
    </font>
    <font>
      <sz val="11.0"/>
    </font>
    <font/>
    <font>
      <sz val="10.0"/>
    </font>
    <font>
      <b/>
      <sz val="14.0"/>
      <color rgb="FF000000"/>
      <name val="Calibri"/>
    </font>
    <font>
      <color rgb="FF000000"/>
      <name val="Arial"/>
    </font>
    <font>
      <sz val="10.0"/>
      <color rgb="FF000000"/>
      <name val="Times New Roman"/>
    </font>
    <font>
      <sz val="12.0"/>
      <color rgb="FF000000"/>
      <name val="Times New Roman"/>
    </font>
    <font>
      <color rgb="FFFF0000"/>
      <name val="Arial"/>
    </font>
    <font>
      <sz val="11.0"/>
      <color rgb="FF000000"/>
      <name val="Inconsolata"/>
    </font>
    <font>
      <b/>
      <name val="Arial"/>
    </font>
    <font>
      <name val="Arial"/>
    </font>
    <font>
      <sz val="10.0"/>
      <color rgb="FF222222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00FFFF"/>
        <bgColor rgb="FF00FFFF"/>
      </patternFill>
    </fill>
    <fill>
      <patternFill patternType="solid">
        <fgColor rgb="FFFCF305"/>
        <bgColor rgb="FFFCF305"/>
      </patternFill>
    </fill>
    <fill>
      <patternFill patternType="solid">
        <fgColor rgb="FF99CC00"/>
        <bgColor rgb="FF99CC00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2" numFmtId="0" xfId="0" applyAlignment="1" applyFont="1">
      <alignment horizontal="center" readingOrder="0"/>
    </xf>
    <xf borderId="0" fillId="2" fontId="3" numFmtId="0" xfId="0" applyAlignment="1" applyFill="1" applyFont="1">
      <alignment readingOrder="0"/>
    </xf>
    <xf borderId="0" fillId="2" fontId="4" numFmtId="0" xfId="0" applyAlignment="1" applyFont="1">
      <alignment readingOrder="0"/>
    </xf>
    <xf borderId="0" fillId="3" fontId="2" numFmtId="0" xfId="0" applyAlignment="1" applyFill="1" applyFont="1">
      <alignment horizontal="center" readingOrder="0"/>
    </xf>
    <xf borderId="0" fillId="0" fontId="2" numFmtId="0" xfId="0" applyAlignment="1" applyFont="1">
      <alignment readingOrder="0" vertical="top"/>
    </xf>
    <xf borderId="0" fillId="0" fontId="5" numFmtId="0" xfId="0" applyAlignment="1" applyFont="1">
      <alignment readingOrder="0" shrinkToFit="0" wrapText="1"/>
    </xf>
    <xf borderId="0" fillId="0" fontId="6" numFmtId="0" xfId="0" applyAlignment="1" applyFont="1">
      <alignment readingOrder="0" shrinkToFit="0" wrapText="1"/>
    </xf>
    <xf borderId="0" fillId="0" fontId="7" numFmtId="0" xfId="0" applyAlignment="1" applyFont="1">
      <alignment vertical="top"/>
    </xf>
    <xf borderId="0" fillId="0" fontId="7" numFmtId="0" xfId="0" applyAlignment="1" applyFont="1">
      <alignment shrinkToFit="0" wrapText="1"/>
    </xf>
    <xf borderId="0" fillId="0" fontId="7" numFmtId="3" xfId="0" applyFont="1" applyNumberFormat="1"/>
    <xf borderId="0" fillId="0" fontId="7" numFmtId="3" xfId="0" applyAlignment="1" applyFont="1" applyNumberFormat="1">
      <alignment horizontal="left" shrinkToFit="0" wrapText="0"/>
    </xf>
    <xf borderId="0" fillId="0" fontId="7" numFmtId="0" xfId="0" applyAlignment="1" applyFont="1">
      <alignment readingOrder="0"/>
    </xf>
    <xf borderId="0" fillId="0" fontId="8" numFmtId="0" xfId="0" applyFont="1"/>
    <xf borderId="0" fillId="0" fontId="7" numFmtId="0" xfId="0" applyAlignment="1" applyFont="1">
      <alignment horizontal="left" readingOrder="0"/>
    </xf>
    <xf borderId="0" fillId="0" fontId="2" numFmtId="0" xfId="0" applyAlignment="1" applyFont="1">
      <alignment horizontal="left" readingOrder="0"/>
    </xf>
    <xf borderId="0" fillId="0" fontId="7" numFmtId="0" xfId="0" applyAlignment="1" applyFont="1">
      <alignment horizontal="left" readingOrder="0" shrinkToFit="0" wrapText="0"/>
    </xf>
    <xf borderId="1" fillId="3" fontId="2" numFmtId="0" xfId="0" applyAlignment="1" applyBorder="1" applyFont="1">
      <alignment horizontal="left" readingOrder="0" shrinkToFit="0" wrapText="1"/>
    </xf>
    <xf borderId="2" fillId="0" fontId="7" numFmtId="0" xfId="0" applyBorder="1" applyFont="1"/>
    <xf borderId="3" fillId="0" fontId="7" numFmtId="0" xfId="0" applyBorder="1" applyFont="1"/>
    <xf borderId="1" fillId="3" fontId="2" numFmtId="0" xfId="0" applyAlignment="1" applyBorder="1" applyFont="1">
      <alignment horizontal="left" readingOrder="0" shrinkToFit="0" wrapText="0"/>
    </xf>
    <xf borderId="4" fillId="0" fontId="7" numFmtId="10" xfId="0" applyAlignment="1" applyBorder="1" applyFont="1" applyNumberFormat="1">
      <alignment readingOrder="0"/>
    </xf>
    <xf borderId="0" fillId="0" fontId="2" numFmtId="0" xfId="0" applyAlignment="1" applyFont="1">
      <alignment horizontal="left" readingOrder="0" shrinkToFit="0" wrapText="0"/>
    </xf>
    <xf borderId="4" fillId="4" fontId="2" numFmtId="10" xfId="0" applyAlignment="1" applyBorder="1" applyFill="1" applyFont="1" applyNumberFormat="1">
      <alignment readingOrder="0"/>
    </xf>
    <xf borderId="1" fillId="3" fontId="7" numFmtId="0" xfId="0" applyAlignment="1" applyBorder="1" applyFont="1">
      <alignment horizontal="center" readingOrder="0" shrinkToFit="0" wrapText="1"/>
    </xf>
    <xf borderId="0" fillId="0" fontId="8" numFmtId="0" xfId="0" applyAlignment="1" applyFont="1">
      <alignment readingOrder="0"/>
    </xf>
    <xf borderId="0" fillId="0" fontId="7" numFmtId="0" xfId="0" applyAlignment="1" applyFont="1">
      <alignment horizontal="left" readingOrder="0" shrinkToFit="0" wrapText="1"/>
    </xf>
    <xf borderId="4" fillId="0" fontId="7" numFmtId="3" xfId="0" applyAlignment="1" applyBorder="1" applyFont="1" applyNumberFormat="1">
      <alignment readingOrder="0" shrinkToFit="0" wrapText="1"/>
    </xf>
    <xf borderId="4" fillId="0" fontId="7" numFmtId="3" xfId="0" applyBorder="1" applyFont="1" applyNumberFormat="1"/>
    <xf borderId="0" fillId="0" fontId="7" numFmtId="0" xfId="0" applyAlignment="1" applyFont="1">
      <alignment readingOrder="0" shrinkToFit="0" wrapText="1"/>
    </xf>
    <xf borderId="4" fillId="4" fontId="7" numFmtId="10" xfId="0" applyAlignment="1" applyBorder="1" applyFont="1" applyNumberFormat="1">
      <alignment readingOrder="0"/>
    </xf>
    <xf borderId="0" fillId="0" fontId="7" numFmtId="3" xfId="0" applyAlignment="1" applyFont="1" applyNumberFormat="1">
      <alignment horizontal="left" readingOrder="0" shrinkToFit="0" wrapText="1"/>
    </xf>
    <xf borderId="4" fillId="4" fontId="7" numFmtId="3" xfId="0" applyAlignment="1" applyBorder="1" applyFont="1" applyNumberFormat="1">
      <alignment readingOrder="0" shrinkToFit="0" wrapText="1"/>
    </xf>
    <xf borderId="0" fillId="0" fontId="7" numFmtId="3" xfId="0" applyAlignment="1" applyFont="1" applyNumberFormat="1">
      <alignment readingOrder="0"/>
    </xf>
    <xf borderId="4" fillId="4" fontId="7" numFmtId="164" xfId="0" applyAlignment="1" applyBorder="1" applyFont="1" applyNumberFormat="1">
      <alignment readingOrder="0"/>
    </xf>
    <xf borderId="4" fillId="0" fontId="7" numFmtId="164" xfId="0" applyAlignment="1" applyBorder="1" applyFont="1" applyNumberFormat="1">
      <alignment readingOrder="0" shrinkToFit="0" wrapText="1"/>
    </xf>
    <xf borderId="4" fillId="0" fontId="7" numFmtId="0" xfId="0" applyBorder="1" applyFont="1"/>
    <xf borderId="4" fillId="4" fontId="7" numFmtId="10" xfId="0" applyBorder="1" applyFont="1" applyNumberFormat="1"/>
    <xf borderId="0" fillId="0" fontId="8" numFmtId="0" xfId="0" applyAlignment="1" applyFont="1">
      <alignment horizontal="left" readingOrder="0"/>
    </xf>
    <xf borderId="4" fillId="0" fontId="7" numFmtId="165" xfId="0" applyBorder="1" applyFont="1" applyNumberFormat="1"/>
    <xf borderId="0" fillId="0" fontId="7" numFmtId="0" xfId="0" applyFont="1"/>
    <xf borderId="0" fillId="0" fontId="7" numFmtId="164" xfId="0" applyFont="1" applyNumberFormat="1"/>
    <xf borderId="0" fillId="0" fontId="9" numFmtId="0" xfId="0" applyAlignment="1" applyFont="1">
      <alignment readingOrder="0" shrinkToFit="0" vertical="bottom" wrapText="0"/>
    </xf>
    <xf borderId="0" fillId="0" fontId="10" numFmtId="0" xfId="0" applyAlignment="1" applyFont="1">
      <alignment shrinkToFit="0" vertical="bottom" wrapText="0"/>
    </xf>
    <xf borderId="0" fillId="2" fontId="11" numFmtId="0" xfId="0" applyAlignment="1" applyFont="1">
      <alignment readingOrder="0"/>
    </xf>
    <xf borderId="4" fillId="0" fontId="7" numFmtId="164" xfId="0" applyAlignment="1" applyBorder="1" applyFont="1" applyNumberFormat="1">
      <alignment readingOrder="0" shrinkToFit="0" wrapText="1"/>
    </xf>
    <xf borderId="0" fillId="0" fontId="12" numFmtId="0" xfId="0" applyAlignment="1" applyFont="1">
      <alignment readingOrder="0" shrinkToFit="0" vertical="bottom" wrapText="0"/>
    </xf>
    <xf borderId="0" fillId="0" fontId="10" numFmtId="0" xfId="0" applyAlignment="1" applyFont="1">
      <alignment readingOrder="0" shrinkToFit="0" vertical="bottom" wrapText="0"/>
    </xf>
    <xf borderId="4" fillId="0" fontId="7" numFmtId="164" xfId="0" applyBorder="1" applyFont="1" applyNumberFormat="1"/>
    <xf borderId="0" fillId="0" fontId="13" numFmtId="0" xfId="0" applyAlignment="1" applyFont="1">
      <alignment readingOrder="0" shrinkToFit="0" vertical="bottom" wrapText="0"/>
    </xf>
    <xf borderId="0" fillId="5" fontId="10" numFmtId="0" xfId="0" applyAlignment="1" applyFill="1" applyFont="1">
      <alignment horizontal="center" readingOrder="0" shrinkToFit="0" vertical="bottom" wrapText="0"/>
    </xf>
    <xf borderId="0" fillId="6" fontId="10" numFmtId="0" xfId="0" applyAlignment="1" applyFill="1" applyFont="1">
      <alignment horizontal="center" readingOrder="0" shrinkToFit="0" vertical="bottom" wrapText="0"/>
    </xf>
    <xf borderId="0" fillId="7" fontId="10" numFmtId="0" xfId="0" applyAlignment="1" applyFill="1" applyFont="1">
      <alignment horizontal="center" readingOrder="0" shrinkToFit="0" vertical="bottom" wrapText="0"/>
    </xf>
    <xf borderId="0" fillId="5" fontId="10" numFmtId="0" xfId="0" applyAlignment="1" applyFont="1">
      <alignment readingOrder="0" shrinkToFit="0" vertical="bottom" wrapText="0"/>
    </xf>
    <xf borderId="0" fillId="8" fontId="10" numFmtId="0" xfId="0" applyAlignment="1" applyFill="1" applyFont="1">
      <alignment horizontal="center" readingOrder="0" shrinkToFit="0" vertical="bottom" wrapText="0"/>
    </xf>
    <xf borderId="0" fillId="0" fontId="10" numFmtId="0" xfId="0" applyAlignment="1" applyFont="1">
      <alignment horizontal="center" readingOrder="0" shrinkToFit="0" vertical="bottom" wrapText="0"/>
    </xf>
    <xf borderId="4" fillId="4" fontId="10" numFmtId="0" xfId="0" applyAlignment="1" applyBorder="1" applyFont="1">
      <alignment horizontal="right" readingOrder="0" shrinkToFit="0" vertical="bottom" wrapText="0"/>
    </xf>
    <xf borderId="4" fillId="4" fontId="10" numFmtId="166" xfId="0" applyAlignment="1" applyBorder="1" applyFont="1" applyNumberFormat="1">
      <alignment horizontal="right" readingOrder="0" shrinkToFit="0" vertical="bottom" wrapText="0"/>
    </xf>
    <xf borderId="4" fillId="0" fontId="10" numFmtId="2" xfId="0" applyAlignment="1" applyBorder="1" applyFont="1" applyNumberFormat="1">
      <alignment horizontal="right" readingOrder="0" shrinkToFit="0" vertical="bottom" wrapText="0"/>
    </xf>
    <xf borderId="4" fillId="0" fontId="10" numFmtId="1" xfId="0" applyAlignment="1" applyBorder="1" applyFont="1" applyNumberFormat="1">
      <alignment horizontal="right" readingOrder="0" shrinkToFit="0" vertical="bottom" wrapText="0"/>
    </xf>
    <xf borderId="4" fillId="0" fontId="7" numFmtId="11" xfId="0" applyBorder="1" applyFont="1" applyNumberFormat="1"/>
    <xf borderId="4" fillId="0" fontId="7" numFmtId="1" xfId="0" applyBorder="1" applyFont="1" applyNumberFormat="1"/>
    <xf borderId="4" fillId="0" fontId="7" numFmtId="2" xfId="0" applyBorder="1" applyFont="1" applyNumberFormat="1"/>
    <xf borderId="0" fillId="0" fontId="7" numFmtId="3" xfId="0" applyAlignment="1" applyFont="1" applyNumberFormat="1">
      <alignment horizontal="right" shrinkToFit="0" wrapText="0"/>
    </xf>
    <xf borderId="0" fillId="0" fontId="7" numFmtId="0" xfId="0" applyAlignment="1" applyFont="1">
      <alignment horizontal="right" shrinkToFit="0" wrapText="0"/>
    </xf>
    <xf borderId="0" fillId="0" fontId="7" numFmtId="165" xfId="0" applyFont="1" applyNumberFormat="1"/>
    <xf borderId="0" fillId="0" fontId="7" numFmtId="165" xfId="0" applyAlignment="1" applyFont="1" applyNumberFormat="1">
      <alignment horizontal="right" shrinkToFit="0" wrapText="0"/>
    </xf>
    <xf borderId="0" fillId="0" fontId="7" numFmtId="0" xfId="0" applyAlignment="1" applyFont="1">
      <alignment horizontal="right" shrinkToFit="0" wrapText="0"/>
    </xf>
    <xf borderId="0" fillId="0" fontId="7" numFmtId="10" xfId="0" applyFont="1" applyNumberFormat="1"/>
    <xf borderId="0" fillId="0" fontId="7" numFmtId="10" xfId="0" applyAlignment="1" applyFont="1" applyNumberFormat="1">
      <alignment horizontal="right" shrinkToFit="0" wrapText="0"/>
    </xf>
    <xf borderId="0" fillId="0" fontId="7" numFmtId="0" xfId="0" applyAlignment="1" applyFont="1">
      <alignment horizontal="right"/>
    </xf>
    <xf borderId="4" fillId="0" fontId="7" numFmtId="164" xfId="0" applyBorder="1" applyFont="1" applyNumberFormat="1"/>
    <xf borderId="4" fillId="4" fontId="7" numFmtId="3" xfId="0" applyAlignment="1" applyBorder="1" applyFont="1" applyNumberFormat="1">
      <alignment readingOrder="0"/>
    </xf>
    <xf borderId="4" fillId="4" fontId="7" numFmtId="4" xfId="0" applyBorder="1" applyFont="1" applyNumberFormat="1"/>
    <xf borderId="4" fillId="0" fontId="7" numFmtId="4" xfId="0" applyBorder="1" applyFont="1" applyNumberFormat="1"/>
    <xf borderId="1" fillId="3" fontId="7" numFmtId="3" xfId="0" applyAlignment="1" applyBorder="1" applyFont="1" applyNumberFormat="1">
      <alignment horizontal="center" readingOrder="0" shrinkToFit="0" wrapText="1"/>
    </xf>
    <xf borderId="4" fillId="0" fontId="7" numFmtId="3" xfId="0" applyAlignment="1" applyBorder="1" applyFont="1" applyNumberFormat="1">
      <alignment readingOrder="0"/>
    </xf>
    <xf borderId="0" fillId="0" fontId="7" numFmtId="9" xfId="0" applyFont="1" applyNumberFormat="1"/>
    <xf borderId="0" fillId="3" fontId="7" numFmtId="3" xfId="0" applyAlignment="1" applyFont="1" applyNumberFormat="1">
      <alignment horizontal="left" readingOrder="0" shrinkToFit="0" wrapText="1"/>
    </xf>
    <xf borderId="4" fillId="4" fontId="7" numFmtId="4" xfId="0" applyAlignment="1" applyBorder="1" applyFont="1" applyNumberFormat="1">
      <alignment readingOrder="0"/>
    </xf>
    <xf borderId="0" fillId="3" fontId="7" numFmtId="0" xfId="0" applyAlignment="1" applyFont="1">
      <alignment readingOrder="0"/>
    </xf>
    <xf borderId="4" fillId="3" fontId="7" numFmtId="3" xfId="0" applyBorder="1" applyFont="1" applyNumberFormat="1"/>
    <xf borderId="1" fillId="2" fontId="4" numFmtId="0" xfId="0" applyAlignment="1" applyBorder="1" applyFont="1">
      <alignment horizontal="center" readingOrder="0"/>
    </xf>
    <xf borderId="4" fillId="0" fontId="7" numFmtId="4" xfId="0" applyAlignment="1" applyBorder="1" applyFont="1" applyNumberFormat="1">
      <alignment readingOrder="0"/>
    </xf>
    <xf borderId="0" fillId="2" fontId="14" numFmtId="3" xfId="0" applyAlignment="1" applyFont="1" applyNumberFormat="1">
      <alignment readingOrder="0"/>
    </xf>
    <xf borderId="0" fillId="0" fontId="7" numFmtId="0" xfId="0" applyAlignment="1" applyFont="1">
      <alignment horizontal="left" readingOrder="0"/>
    </xf>
    <xf borderId="4" fillId="4" fontId="7" numFmtId="167" xfId="0" applyAlignment="1" applyBorder="1" applyFont="1" applyNumberFormat="1">
      <alignment readingOrder="0"/>
    </xf>
    <xf borderId="1" fillId="3" fontId="2" numFmtId="0" xfId="0" applyAlignment="1" applyBorder="1" applyFont="1">
      <alignment horizontal="left" readingOrder="0"/>
    </xf>
    <xf borderId="1" fillId="3" fontId="15" numFmtId="0" xfId="0" applyAlignment="1" applyBorder="1" applyFont="1">
      <alignment horizontal="left" readingOrder="0" shrinkToFit="0" vertical="bottom" wrapText="1"/>
    </xf>
    <xf borderId="1" fillId="3" fontId="2" numFmtId="3" xfId="0" applyAlignment="1" applyBorder="1" applyFont="1" applyNumberFormat="1">
      <alignment horizontal="left" readingOrder="0" shrinkToFit="0" wrapText="0"/>
    </xf>
    <xf borderId="0" fillId="0" fontId="16" numFmtId="0" xfId="0" applyAlignment="1" applyFont="1">
      <alignment horizontal="left" shrinkToFit="0" vertical="bottom" wrapText="1"/>
    </xf>
    <xf borderId="4" fillId="0" fontId="16" numFmtId="3" xfId="0" applyAlignment="1" applyBorder="1" applyFont="1" applyNumberFormat="1">
      <alignment horizontal="right" vertical="bottom"/>
    </xf>
    <xf borderId="0" fillId="0" fontId="16" numFmtId="0" xfId="0" applyAlignment="1" applyFont="1">
      <alignment vertical="bottom"/>
    </xf>
    <xf borderId="0" fillId="0" fontId="16" numFmtId="0" xfId="0" applyAlignment="1" applyFont="1">
      <alignment horizontal="left" readingOrder="0" shrinkToFit="0" vertical="bottom" wrapText="1"/>
    </xf>
    <xf borderId="4" fillId="0" fontId="16" numFmtId="1" xfId="0" applyAlignment="1" applyBorder="1" applyFont="1" applyNumberFormat="1">
      <alignment horizontal="right" readingOrder="0" shrinkToFit="0" vertical="bottom" wrapText="1"/>
    </xf>
    <xf borderId="4" fillId="4" fontId="7" numFmtId="9" xfId="0" applyAlignment="1" applyBorder="1" applyFont="1" applyNumberFormat="1">
      <alignment readingOrder="0"/>
    </xf>
    <xf borderId="0" fillId="0" fontId="17" numFmtId="0" xfId="0" applyAlignment="1" applyFont="1">
      <alignment horizontal="left" readingOrder="0"/>
    </xf>
    <xf borderId="4" fillId="0" fontId="7" numFmtId="9" xfId="0" applyBorder="1" applyFont="1" applyNumberFormat="1"/>
    <xf borderId="0" fillId="0" fontId="7" numFmtId="0" xfId="0" applyAlignment="1" applyFont="1">
      <alignment horizontal="left"/>
    </xf>
    <xf borderId="0" fillId="9" fontId="7" numFmtId="0" xfId="0" applyAlignment="1" applyFill="1" applyFont="1">
      <alignment horizontal="left" readingOrder="0"/>
    </xf>
    <xf borderId="0" fillId="0" fontId="0" numFmtId="0" xfId="0" applyAlignment="1" applyFont="1">
      <alignment readingOrder="0"/>
    </xf>
    <xf borderId="0" fillId="0" fontId="7" numFmtId="0" xfId="0" applyAlignment="1" applyFont="1">
      <alignment horizontal="left" shrinkToFit="0" wrapText="0"/>
    </xf>
    <xf borderId="4" fillId="4" fontId="7" numFmtId="3" xfId="0" applyBorder="1" applyFont="1" applyNumberFormat="1"/>
    <xf borderId="0" fillId="0" fontId="7" numFmtId="10" xfId="0" applyAlignment="1" applyFont="1" applyNumberFormat="1">
      <alignment horizontal="left" shrinkToFit="0" wrapText="0"/>
    </xf>
    <xf borderId="0" fillId="0" fontId="7" numFmtId="0" xfId="0" applyAlignment="1" applyFont="1">
      <alignment horizontal="left" shrinkToFit="0" wrapText="0"/>
    </xf>
    <xf borderId="0" fillId="0" fontId="7" numFmtId="165" xfId="0" applyAlignment="1" applyFont="1" applyNumberFormat="1">
      <alignment horizontal="left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1.0"/>
    <col customWidth="1" min="2" max="2" width="13.71"/>
    <col customWidth="1" min="3" max="3" width="24.14"/>
    <col customWidth="1" min="4" max="4" width="6.0"/>
    <col customWidth="1" min="5" max="5" width="43.29"/>
    <col customWidth="1" min="6" max="6" width="11.86"/>
    <col customWidth="1" min="7" max="7" width="21.57"/>
    <col customWidth="1" min="8" max="8" width="30.29"/>
    <col customWidth="1" min="9" max="9" width="14.71"/>
  </cols>
  <sheetData>
    <row r="1">
      <c r="A1" s="1" t="s">
        <v>0</v>
      </c>
      <c r="C1" s="11"/>
      <c r="D1" s="12"/>
      <c r="E1" s="11"/>
      <c r="F1" s="11"/>
      <c r="G1" s="13"/>
      <c r="H1" s="14"/>
    </row>
    <row r="2">
      <c r="A2" s="3" t="s">
        <v>1</v>
      </c>
      <c r="C2" s="11"/>
      <c r="D2" s="12"/>
      <c r="E2" s="11"/>
      <c r="F2" s="11"/>
      <c r="G2" s="13"/>
      <c r="H2" s="14"/>
    </row>
    <row r="3">
      <c r="A3" s="15" t="s">
        <v>33</v>
      </c>
      <c r="C3" s="11"/>
      <c r="D3" s="12"/>
      <c r="E3" s="11"/>
      <c r="F3" s="11"/>
      <c r="G3" s="13"/>
      <c r="H3" s="14"/>
    </row>
    <row r="4">
      <c r="A4" s="16"/>
      <c r="C4" s="11"/>
      <c r="E4" s="17"/>
      <c r="F4" s="16"/>
      <c r="G4" s="16"/>
      <c r="H4" s="14"/>
    </row>
    <row r="5">
      <c r="A5" s="18" t="s">
        <v>34</v>
      </c>
      <c r="B5" s="19"/>
      <c r="C5" s="20"/>
      <c r="E5" s="21" t="s">
        <v>35</v>
      </c>
      <c r="F5" s="19"/>
      <c r="G5" s="19"/>
      <c r="H5" s="20"/>
    </row>
    <row r="6">
      <c r="A6" s="17" t="s">
        <v>36</v>
      </c>
      <c r="B6" s="22">
        <f>$F$6</f>
        <v>1</v>
      </c>
      <c r="C6" s="13" t="s">
        <v>37</v>
      </c>
      <c r="E6" s="23" t="s">
        <v>36</v>
      </c>
      <c r="F6" s="24">
        <v>1.0</v>
      </c>
      <c r="G6" s="13" t="s">
        <v>40</v>
      </c>
      <c r="H6" s="26" t="s">
        <v>41</v>
      </c>
    </row>
    <row r="7">
      <c r="A7" s="27" t="s">
        <v>43</v>
      </c>
      <c r="B7" s="22">
        <f>$F$7</f>
        <v>0.1</v>
      </c>
      <c r="C7" s="13" t="s">
        <v>37</v>
      </c>
      <c r="E7" s="23" t="s">
        <v>44</v>
      </c>
      <c r="F7" s="24">
        <v>0.1</v>
      </c>
      <c r="G7" s="13" t="s">
        <v>40</v>
      </c>
      <c r="H7" s="26" t="s">
        <v>41</v>
      </c>
    </row>
    <row r="8">
      <c r="A8" s="27" t="s">
        <v>45</v>
      </c>
      <c r="B8" s="29">
        <f>$F$22*$B$6</f>
        <v>14300000</v>
      </c>
      <c r="C8" s="13" t="s">
        <v>47</v>
      </c>
      <c r="E8" s="17" t="s">
        <v>48</v>
      </c>
      <c r="F8" s="31">
        <v>0.2</v>
      </c>
      <c r="H8" s="26" t="s">
        <v>50</v>
      </c>
    </row>
    <row r="9">
      <c r="A9" s="32" t="s">
        <v>51</v>
      </c>
      <c r="B9" s="29">
        <f>($F$22*$B$7)*$B$6</f>
        <v>1430000</v>
      </c>
      <c r="C9" s="34" t="s">
        <v>56</v>
      </c>
      <c r="E9" s="17" t="s">
        <v>57</v>
      </c>
      <c r="F9" s="35">
        <v>225.0</v>
      </c>
      <c r="G9" s="13" t="s">
        <v>59</v>
      </c>
      <c r="H9" s="26" t="s">
        <v>50</v>
      </c>
    </row>
    <row r="10">
      <c r="A10" s="27" t="s">
        <v>60</v>
      </c>
      <c r="B10" s="37">
        <f>1/$B$7</f>
        <v>10</v>
      </c>
      <c r="C10" s="13" t="s">
        <v>63</v>
      </c>
      <c r="E10" s="17" t="s">
        <v>64</v>
      </c>
      <c r="F10" s="38">
        <v>0.85</v>
      </c>
      <c r="H10" s="39" t="s">
        <v>65</v>
      </c>
    </row>
    <row r="11">
      <c r="A11" s="27" t="s">
        <v>66</v>
      </c>
      <c r="B11" s="40">
        <f>($B$9*$F$9)/1000000</f>
        <v>321.75</v>
      </c>
      <c r="C11" s="13" t="s">
        <v>67</v>
      </c>
      <c r="E11" s="17" t="s">
        <v>68</v>
      </c>
      <c r="F11" s="38">
        <v>0.944</v>
      </c>
      <c r="G11" s="41" t="s">
        <v>69</v>
      </c>
      <c r="H11" s="39" t="s">
        <v>70</v>
      </c>
    </row>
    <row r="12">
      <c r="A12" s="27" t="s">
        <v>71</v>
      </c>
      <c r="B12" s="72">
        <f>$F$9/$B$10</f>
        <v>22.5</v>
      </c>
      <c r="C12" s="13" t="s">
        <v>96</v>
      </c>
      <c r="E12" s="17" t="s">
        <v>97</v>
      </c>
      <c r="F12" s="73">
        <v>9484.0</v>
      </c>
      <c r="G12" s="13" t="s">
        <v>98</v>
      </c>
      <c r="H12" s="39" t="s">
        <v>99</v>
      </c>
    </row>
    <row r="13">
      <c r="A13" s="27" t="s">
        <v>100</v>
      </c>
      <c r="B13" s="29">
        <f>((1-$B$7)*$F$13)-($F$12*$B$7)</f>
        <v>3377</v>
      </c>
      <c r="C13" s="13" t="s">
        <v>101</v>
      </c>
      <c r="E13" s="17" t="s">
        <v>102</v>
      </c>
      <c r="F13" s="73">
        <v>4806.0</v>
      </c>
      <c r="G13" s="13" t="s">
        <v>101</v>
      </c>
      <c r="H13" s="39" t="s">
        <v>103</v>
      </c>
    </row>
    <row r="14">
      <c r="A14" s="27" t="s">
        <v>104</v>
      </c>
      <c r="B14" s="29">
        <f>($F$8*($B$13*$F$22)/(335*24*1000))*$B$6</f>
        <v>1201.271144</v>
      </c>
      <c r="C14" s="13" t="s">
        <v>105</v>
      </c>
      <c r="E14" s="17" t="s">
        <v>106</v>
      </c>
      <c r="F14" s="74">
        <f>44/12</f>
        <v>3.666666667</v>
      </c>
      <c r="G14" s="13" t="s">
        <v>107</v>
      </c>
      <c r="H14" s="39" t="s">
        <v>108</v>
      </c>
    </row>
    <row r="15">
      <c r="A15" s="18" t="s">
        <v>109</v>
      </c>
      <c r="B15" s="19"/>
      <c r="C15" s="20"/>
      <c r="E15" s="17" t="s">
        <v>110</v>
      </c>
      <c r="F15" s="75">
        <f>((1*$F$10)*$F$11)*$F$14</f>
        <v>2.942133333</v>
      </c>
      <c r="G15" s="13" t="s">
        <v>111</v>
      </c>
      <c r="H15" s="39" t="s">
        <v>112</v>
      </c>
    </row>
    <row r="16">
      <c r="A16" s="76" t="s">
        <v>113</v>
      </c>
      <c r="B16" s="19"/>
      <c r="C16" s="20"/>
      <c r="E16" s="17" t="s">
        <v>114</v>
      </c>
      <c r="F16" s="77">
        <f>$F$33*0.006</f>
        <v>105461.5579</v>
      </c>
      <c r="G16" s="13" t="s">
        <v>115</v>
      </c>
      <c r="H16" s="39" t="s">
        <v>112</v>
      </c>
      <c r="I16" s="78"/>
    </row>
    <row r="17">
      <c r="A17" s="79" t="s">
        <v>116</v>
      </c>
      <c r="B17" s="80">
        <v>2.0</v>
      </c>
      <c r="C17" s="81" t="s">
        <v>117</v>
      </c>
      <c r="E17" s="17" t="s">
        <v>118</v>
      </c>
      <c r="F17" s="77">
        <f>$F$34*0.05</f>
        <v>582500</v>
      </c>
      <c r="G17" s="13" t="s">
        <v>115</v>
      </c>
      <c r="H17" s="39" t="s">
        <v>119</v>
      </c>
      <c r="I17" s="78"/>
    </row>
    <row r="18">
      <c r="A18" s="79" t="s">
        <v>120</v>
      </c>
      <c r="B18" s="82">
        <f>$B$9/$B$17</f>
        <v>715000</v>
      </c>
      <c r="C18" s="81" t="s">
        <v>121</v>
      </c>
      <c r="E18" s="17" t="s">
        <v>122</v>
      </c>
      <c r="F18" s="77">
        <f>$F$35*0.05</f>
        <v>95000</v>
      </c>
      <c r="G18" s="13" t="s">
        <v>115</v>
      </c>
      <c r="H18" s="39" t="s">
        <v>112</v>
      </c>
      <c r="I18" s="78"/>
    </row>
    <row r="19">
      <c r="A19" s="79" t="s">
        <v>123</v>
      </c>
      <c r="B19" s="82">
        <f>$F$23/$B$18</f>
        <v>35.38461538</v>
      </c>
      <c r="C19" s="81" t="s">
        <v>124</v>
      </c>
      <c r="E19" s="17" t="s">
        <v>125</v>
      </c>
      <c r="F19" s="75">
        <f>0.01*(F51*F50/2000)</f>
        <v>9.0387</v>
      </c>
      <c r="G19" s="13" t="s">
        <v>117</v>
      </c>
      <c r="H19" s="39" t="s">
        <v>112</v>
      </c>
    </row>
    <row r="20">
      <c r="A20" s="83" t="s">
        <v>126</v>
      </c>
      <c r="B20" s="19"/>
      <c r="C20" s="20"/>
      <c r="E20" s="21" t="s">
        <v>127</v>
      </c>
      <c r="F20" s="19"/>
      <c r="G20" s="19"/>
      <c r="H20" s="20"/>
    </row>
    <row r="21">
      <c r="A21" s="17" t="s">
        <v>116</v>
      </c>
      <c r="B21" s="84">
        <f>$F$19</f>
        <v>9.0387</v>
      </c>
      <c r="C21" s="13" t="s">
        <v>117</v>
      </c>
      <c r="E21" s="17" t="s">
        <v>128</v>
      </c>
      <c r="F21" s="73">
        <v>2.68E7</v>
      </c>
      <c r="G21" s="13" t="s">
        <v>129</v>
      </c>
      <c r="H21" s="39" t="s">
        <v>130</v>
      </c>
    </row>
    <row r="22">
      <c r="A22" s="85" t="s">
        <v>120</v>
      </c>
      <c r="B22" s="29">
        <f>$B$9/$B$21</f>
        <v>158208.5919</v>
      </c>
      <c r="C22" s="34" t="s">
        <v>131</v>
      </c>
      <c r="E22" s="17" t="s">
        <v>132</v>
      </c>
      <c r="F22" s="73">
        <v>1.43E7</v>
      </c>
      <c r="G22" s="13" t="s">
        <v>129</v>
      </c>
      <c r="H22" s="39" t="s">
        <v>130</v>
      </c>
    </row>
    <row r="23">
      <c r="A23" s="32" t="s">
        <v>123</v>
      </c>
      <c r="B23" s="29">
        <f>$F$23/$B$22</f>
        <v>159.9154615</v>
      </c>
      <c r="C23" s="34" t="s">
        <v>124</v>
      </c>
      <c r="E23" s="17" t="s">
        <v>133</v>
      </c>
      <c r="F23" s="73">
        <v>2.53E7</v>
      </c>
      <c r="G23" s="13" t="s">
        <v>121</v>
      </c>
      <c r="H23" s="39" t="s">
        <v>134</v>
      </c>
    </row>
    <row r="24">
      <c r="A24" s="18" t="s">
        <v>135</v>
      </c>
      <c r="B24" s="19"/>
      <c r="C24" s="20"/>
      <c r="E24" s="17" t="s">
        <v>136</v>
      </c>
      <c r="F24" s="73">
        <v>9600000.0</v>
      </c>
      <c r="G24" s="13" t="s">
        <v>121</v>
      </c>
      <c r="H24" s="39" t="s">
        <v>137</v>
      </c>
    </row>
    <row r="25">
      <c r="A25" s="27" t="s">
        <v>138</v>
      </c>
      <c r="B25" s="29">
        <f>$B$9*$F$10</f>
        <v>1215500</v>
      </c>
      <c r="C25" s="13" t="s">
        <v>139</v>
      </c>
      <c r="E25" s="17" t="s">
        <v>140</v>
      </c>
      <c r="F25" s="73">
        <v>4.294E8</v>
      </c>
      <c r="G25" s="13" t="s">
        <v>141</v>
      </c>
      <c r="H25" s="39" t="s">
        <v>142</v>
      </c>
    </row>
    <row r="26">
      <c r="A26" s="27" t="s">
        <v>143</v>
      </c>
      <c r="B26" s="29">
        <f>$F$15*$B$9</f>
        <v>4207250.667</v>
      </c>
      <c r="C26" s="13" t="s">
        <v>46</v>
      </c>
      <c r="E26" s="17" t="s">
        <v>144</v>
      </c>
      <c r="F26" s="73">
        <f>F25*0.08</f>
        <v>34352000</v>
      </c>
      <c r="G26" s="13" t="s">
        <v>141</v>
      </c>
      <c r="H26" s="39" t="s">
        <v>142</v>
      </c>
    </row>
    <row r="27">
      <c r="A27" s="18" t="s">
        <v>145</v>
      </c>
      <c r="B27" s="19"/>
      <c r="C27" s="20"/>
      <c r="E27" s="17" t="s">
        <v>146</v>
      </c>
      <c r="F27" s="73">
        <f>F26*0.33</f>
        <v>11336160</v>
      </c>
      <c r="G27" s="13" t="s">
        <v>141</v>
      </c>
      <c r="H27" s="39" t="s">
        <v>142</v>
      </c>
    </row>
    <row r="28">
      <c r="A28" s="27" t="s">
        <v>147</v>
      </c>
      <c r="B28" s="28">
        <f>IF($B$9&lt;($F$18+$F$17),0,IF($B$9&gt;($F$16+$F$17+$F$18),$F$27*$F$45,(($B$9-$F$17-$F$18)/$F$16)*$F$27*$F$45))</f>
        <v>2493955.2</v>
      </c>
      <c r="C28" s="30" t="s">
        <v>46</v>
      </c>
      <c r="E28" s="17" t="s">
        <v>148</v>
      </c>
      <c r="F28" s="73">
        <f>F26*0.34</f>
        <v>11679680</v>
      </c>
      <c r="G28" s="13" t="s">
        <v>141</v>
      </c>
      <c r="H28" s="39" t="s">
        <v>142</v>
      </c>
    </row>
    <row r="29">
      <c r="A29" s="27" t="s">
        <v>149</v>
      </c>
      <c r="B29" s="28">
        <f>IF($B$9&lt;$F$18,0,IF($B$9&gt;($F$17+$F$18),$F$28*$F$46,(($B$9-$F$18)/$F$17)*$F$28*$F$46))</f>
        <v>2335936</v>
      </c>
      <c r="C29" s="30" t="s">
        <v>46</v>
      </c>
      <c r="E29" s="17" t="s">
        <v>150</v>
      </c>
      <c r="F29" s="73">
        <v>340000.0</v>
      </c>
      <c r="G29" s="13" t="s">
        <v>141</v>
      </c>
      <c r="H29" s="39" t="s">
        <v>142</v>
      </c>
    </row>
    <row r="30">
      <c r="A30" s="27" t="s">
        <v>151</v>
      </c>
      <c r="B30" s="28">
        <f>IF($B$9&gt;$F$18,$F$29*$F$47,($B$9/$F$18)*$F$29*$F$47)</f>
        <v>108800</v>
      </c>
      <c r="C30" s="30" t="s">
        <v>46</v>
      </c>
      <c r="E30" s="17" t="s">
        <v>152</v>
      </c>
      <c r="F30" s="73">
        <f>F26*0.17</f>
        <v>5839840</v>
      </c>
      <c r="G30" s="13" t="s">
        <v>141</v>
      </c>
      <c r="H30" s="39" t="s">
        <v>142</v>
      </c>
    </row>
    <row r="31">
      <c r="A31" s="27" t="s">
        <v>153</v>
      </c>
      <c r="B31" s="28">
        <f>($B$22/$F$23)*$F$30*$F$44</f>
        <v>19078.98322</v>
      </c>
      <c r="C31" s="30" t="s">
        <v>46</v>
      </c>
      <c r="E31" s="17" t="s">
        <v>154</v>
      </c>
      <c r="F31" s="73">
        <v>1735350.0</v>
      </c>
      <c r="G31" s="13" t="s">
        <v>155</v>
      </c>
      <c r="H31" s="39" t="s">
        <v>156</v>
      </c>
    </row>
    <row r="32">
      <c r="A32" s="86" t="s">
        <v>157</v>
      </c>
      <c r="B32" s="28">
        <f>SUM(B28:B31)</f>
        <v>4957770.183</v>
      </c>
      <c r="C32" s="30" t="s">
        <v>46</v>
      </c>
      <c r="E32" s="17" t="s">
        <v>158</v>
      </c>
      <c r="F32" s="87">
        <v>55.5</v>
      </c>
      <c r="G32" s="13" t="s">
        <v>159</v>
      </c>
      <c r="H32" s="39" t="s">
        <v>160</v>
      </c>
    </row>
    <row r="33">
      <c r="A33" s="86" t="s">
        <v>161</v>
      </c>
      <c r="B33" s="28">
        <f>$B$32+$B$26</f>
        <v>9165020.85</v>
      </c>
      <c r="C33" s="30" t="s">
        <v>46</v>
      </c>
      <c r="E33" s="17" t="s">
        <v>162</v>
      </c>
      <c r="F33" s="77">
        <f>$F$31*$F$32*365/2000</f>
        <v>17576926.31</v>
      </c>
      <c r="G33" s="13" t="s">
        <v>163</v>
      </c>
      <c r="H33" s="39" t="s">
        <v>112</v>
      </c>
    </row>
    <row r="34">
      <c r="A34" s="88" t="s">
        <v>164</v>
      </c>
      <c r="B34" s="19"/>
      <c r="C34" s="20"/>
      <c r="E34" s="17" t="s">
        <v>165</v>
      </c>
      <c r="F34" s="73">
        <v>1.165E7</v>
      </c>
      <c r="G34" s="13" t="s">
        <v>166</v>
      </c>
      <c r="H34" s="39" t="s">
        <v>130</v>
      </c>
    </row>
    <row r="35">
      <c r="A35" s="86" t="s">
        <v>167</v>
      </c>
      <c r="B35" s="40">
        <f>($B$11*1000000)/$B$26</f>
        <v>76.47512009</v>
      </c>
      <c r="C35" s="13" t="s">
        <v>168</v>
      </c>
      <c r="E35" s="17" t="s">
        <v>169</v>
      </c>
      <c r="F35" s="73">
        <v>1900000.0</v>
      </c>
      <c r="G35" s="13" t="s">
        <v>170</v>
      </c>
      <c r="H35" s="39" t="s">
        <v>171</v>
      </c>
    </row>
    <row r="36">
      <c r="A36" s="86" t="s">
        <v>172</v>
      </c>
      <c r="B36" s="40">
        <f>($B$11*1000000)/$B$32</f>
        <v>64.8981272</v>
      </c>
      <c r="C36" s="13" t="s">
        <v>168</v>
      </c>
      <c r="E36" s="17" t="s">
        <v>173</v>
      </c>
      <c r="F36" s="73">
        <v>367000.0</v>
      </c>
      <c r="G36" s="13" t="s">
        <v>174</v>
      </c>
      <c r="H36" s="39" t="s">
        <v>175</v>
      </c>
    </row>
    <row r="37">
      <c r="A37" s="86" t="s">
        <v>176</v>
      </c>
      <c r="B37" s="40">
        <f>($B$11*1000000)/$B$33</f>
        <v>35.10630311</v>
      </c>
      <c r="C37" s="13" t="s">
        <v>168</v>
      </c>
      <c r="E37" s="17" t="s">
        <v>177</v>
      </c>
      <c r="F37" s="73">
        <v>3.7E7</v>
      </c>
      <c r="G37" s="13" t="s">
        <v>178</v>
      </c>
      <c r="H37" s="39" t="s">
        <v>179</v>
      </c>
    </row>
    <row r="38">
      <c r="A38" s="89" t="s">
        <v>180</v>
      </c>
      <c r="B38" s="19"/>
      <c r="C38" s="20"/>
      <c r="E38" s="90" t="s">
        <v>181</v>
      </c>
      <c r="F38" s="19"/>
      <c r="G38" s="19"/>
      <c r="H38" s="20"/>
    </row>
    <row r="39">
      <c r="A39" s="91" t="s">
        <v>182</v>
      </c>
      <c r="B39" s="92">
        <f>$B$22*$F$39</f>
        <v>4271631982</v>
      </c>
      <c r="C39" s="93" t="s">
        <v>183</v>
      </c>
      <c r="E39" s="17" t="s">
        <v>184</v>
      </c>
      <c r="F39" s="73">
        <v>27000.0</v>
      </c>
      <c r="G39" s="13" t="s">
        <v>185</v>
      </c>
      <c r="H39" s="39" t="s">
        <v>186</v>
      </c>
    </row>
    <row r="40">
      <c r="A40" s="91" t="s">
        <v>187</v>
      </c>
      <c r="B40" s="92">
        <f>$B$39/$F$52</f>
        <v>13109.1572</v>
      </c>
      <c r="C40" s="93" t="s">
        <v>188</v>
      </c>
      <c r="E40" s="17" t="s">
        <v>189</v>
      </c>
      <c r="F40" s="80">
        <v>0.18</v>
      </c>
      <c r="G40" s="13" t="s">
        <v>190</v>
      </c>
      <c r="H40" s="39" t="s">
        <v>191</v>
      </c>
    </row>
    <row r="41">
      <c r="A41" s="94" t="s">
        <v>192</v>
      </c>
      <c r="B41" s="95">
        <f>$B$39/$F$37</f>
        <v>115.449513</v>
      </c>
      <c r="C41" s="94" t="s">
        <v>193</v>
      </c>
      <c r="E41" s="17" t="s">
        <v>194</v>
      </c>
      <c r="F41" s="96">
        <v>0.25</v>
      </c>
      <c r="H41" s="39" t="s">
        <v>195</v>
      </c>
    </row>
    <row r="42">
      <c r="A42" s="89" t="s">
        <v>196</v>
      </c>
      <c r="B42" s="19"/>
      <c r="C42" s="20"/>
      <c r="E42" s="17" t="s">
        <v>197</v>
      </c>
      <c r="F42" s="96">
        <v>0.54</v>
      </c>
      <c r="H42" s="97" t="s">
        <v>198</v>
      </c>
    </row>
    <row r="43">
      <c r="A43" s="94" t="s">
        <v>199</v>
      </c>
      <c r="B43" s="92">
        <f>$F$40*$B$9</f>
        <v>257400</v>
      </c>
      <c r="C43" s="93" t="s">
        <v>200</v>
      </c>
      <c r="E43" s="17" t="s">
        <v>201</v>
      </c>
      <c r="F43" s="96">
        <v>0.9675</v>
      </c>
      <c r="H43" s="97" t="s">
        <v>142</v>
      </c>
    </row>
    <row r="44">
      <c r="A44" s="86" t="s">
        <v>202</v>
      </c>
      <c r="B44" s="62">
        <f>($B$22/$F$23)*$F$36*$F$41</f>
        <v>573.7406447</v>
      </c>
      <c r="C44" s="13" t="s">
        <v>203</v>
      </c>
      <c r="E44" s="17" t="s">
        <v>204</v>
      </c>
      <c r="F44" s="98">
        <f>$F$42*$F$43</f>
        <v>0.52245</v>
      </c>
      <c r="H44" s="26" t="s">
        <v>205</v>
      </c>
    </row>
    <row r="45">
      <c r="A45" s="99"/>
      <c r="E45" s="17" t="s">
        <v>206</v>
      </c>
      <c r="F45" s="96">
        <v>0.22</v>
      </c>
      <c r="H45" s="97" t="s">
        <v>207</v>
      </c>
    </row>
    <row r="46">
      <c r="A46" s="100" t="s">
        <v>208</v>
      </c>
      <c r="E46" s="17" t="s">
        <v>209</v>
      </c>
      <c r="F46" s="96">
        <v>0.2</v>
      </c>
      <c r="G46" s="41"/>
      <c r="H46" s="26" t="s">
        <v>210</v>
      </c>
    </row>
    <row r="47">
      <c r="A47" s="26" t="s">
        <v>211</v>
      </c>
      <c r="B47" s="14"/>
      <c r="E47" s="17" t="s">
        <v>212</v>
      </c>
      <c r="F47" s="96">
        <v>0.32</v>
      </c>
      <c r="H47" s="97" t="s">
        <v>213</v>
      </c>
    </row>
    <row r="48">
      <c r="A48" s="101" t="s">
        <v>214</v>
      </c>
      <c r="E48" s="21" t="s">
        <v>215</v>
      </c>
      <c r="F48" s="19"/>
      <c r="G48" s="19"/>
      <c r="H48" s="20"/>
    </row>
    <row r="49">
      <c r="A49" s="13" t="s">
        <v>216</v>
      </c>
      <c r="E49" s="102" t="s">
        <v>217</v>
      </c>
      <c r="F49" s="103">
        <v>43560.0</v>
      </c>
      <c r="G49" s="13" t="s">
        <v>218</v>
      </c>
      <c r="H49" s="39" t="s">
        <v>108</v>
      </c>
    </row>
    <row r="50">
      <c r="A50" s="13" t="s">
        <v>219</v>
      </c>
      <c r="E50" s="102" t="s">
        <v>220</v>
      </c>
      <c r="F50" s="29">
        <f>$F$49*0.5</f>
        <v>21780</v>
      </c>
      <c r="G50" s="13" t="s">
        <v>221</v>
      </c>
      <c r="H50" s="39" t="s">
        <v>112</v>
      </c>
    </row>
    <row r="51">
      <c r="A51" s="86" t="s">
        <v>222</v>
      </c>
      <c r="E51" s="102" t="s">
        <v>223</v>
      </c>
      <c r="F51" s="103">
        <v>83.0</v>
      </c>
      <c r="G51" s="13" t="s">
        <v>224</v>
      </c>
      <c r="H51" s="39" t="s">
        <v>225</v>
      </c>
    </row>
    <row r="52">
      <c r="A52" s="99"/>
      <c r="E52" s="102" t="s">
        <v>226</v>
      </c>
      <c r="F52" s="103">
        <v>325851.0</v>
      </c>
      <c r="G52" s="13" t="s">
        <v>227</v>
      </c>
      <c r="H52" s="39" t="s">
        <v>108</v>
      </c>
    </row>
    <row r="53">
      <c r="A53" s="99"/>
      <c r="H53" s="14"/>
    </row>
    <row r="54">
      <c r="A54" s="99"/>
      <c r="H54" s="14"/>
    </row>
    <row r="55">
      <c r="A55" s="99"/>
      <c r="H55" s="14"/>
    </row>
    <row r="56">
      <c r="A56" s="99"/>
      <c r="H56" s="14"/>
    </row>
    <row r="57">
      <c r="A57" s="99"/>
      <c r="H57" s="14"/>
    </row>
    <row r="58">
      <c r="A58" s="99"/>
      <c r="H58" s="14"/>
    </row>
    <row r="59">
      <c r="A59" s="99"/>
      <c r="H59" s="14"/>
    </row>
    <row r="60">
      <c r="A60" s="99"/>
      <c r="H60" s="14"/>
    </row>
    <row r="61">
      <c r="A61" s="99"/>
      <c r="H61" s="14"/>
    </row>
    <row r="62">
      <c r="A62" s="99"/>
      <c r="H62" s="14"/>
    </row>
    <row r="63">
      <c r="A63" s="99"/>
      <c r="C63" s="11"/>
      <c r="H63" s="14"/>
    </row>
    <row r="64">
      <c r="A64" s="99"/>
      <c r="H64" s="14"/>
    </row>
    <row r="65">
      <c r="A65" s="99"/>
      <c r="H65" s="14"/>
    </row>
    <row r="66">
      <c r="A66" s="99"/>
      <c r="H66" s="14"/>
    </row>
    <row r="67">
      <c r="A67" s="99"/>
      <c r="H67" s="14"/>
    </row>
    <row r="68">
      <c r="A68" s="99"/>
      <c r="H68" s="14"/>
    </row>
    <row r="69">
      <c r="A69" s="99"/>
      <c r="H69" s="14"/>
    </row>
    <row r="70">
      <c r="A70" s="99"/>
      <c r="H70" s="14"/>
    </row>
    <row r="71">
      <c r="A71" s="99"/>
      <c r="H71" s="14"/>
    </row>
    <row r="72">
      <c r="A72" s="99"/>
      <c r="H72" s="14"/>
    </row>
    <row r="73">
      <c r="A73" s="99"/>
      <c r="C73" s="41"/>
      <c r="H73" s="14"/>
    </row>
    <row r="74">
      <c r="A74" s="99"/>
      <c r="H74" s="14"/>
    </row>
    <row r="75">
      <c r="A75" s="99"/>
      <c r="H75" s="14"/>
    </row>
    <row r="76">
      <c r="A76" s="99"/>
      <c r="H76" s="14"/>
    </row>
    <row r="77">
      <c r="A77" s="99"/>
      <c r="H77" s="14"/>
    </row>
    <row r="78">
      <c r="A78" s="99"/>
      <c r="H78" s="14"/>
    </row>
    <row r="79">
      <c r="A79" s="99"/>
      <c r="C79" s="69"/>
      <c r="H79" s="14"/>
    </row>
    <row r="80">
      <c r="A80" s="99"/>
      <c r="H80" s="14"/>
    </row>
    <row r="81">
      <c r="A81" s="99"/>
      <c r="H81" s="14"/>
    </row>
    <row r="82">
      <c r="A82" s="99"/>
      <c r="C82" s="66"/>
      <c r="H82" s="14"/>
    </row>
    <row r="83">
      <c r="A83" s="99"/>
      <c r="C83" s="11"/>
      <c r="H83" s="14"/>
    </row>
    <row r="84">
      <c r="A84" s="99"/>
      <c r="C84" s="11"/>
      <c r="H84" s="14"/>
    </row>
    <row r="85">
      <c r="A85" s="99"/>
      <c r="C85" s="11"/>
      <c r="H85" s="14"/>
    </row>
    <row r="86">
      <c r="A86" s="99"/>
      <c r="C86" s="41"/>
      <c r="H86" s="14"/>
    </row>
    <row r="87">
      <c r="A87" s="99"/>
      <c r="C87" s="11"/>
      <c r="H87" s="14"/>
    </row>
    <row r="88">
      <c r="A88" s="99"/>
      <c r="C88" s="11"/>
      <c r="D88" s="12"/>
      <c r="E88" s="11"/>
      <c r="F88" s="11"/>
      <c r="G88" s="11"/>
      <c r="H88" s="14"/>
    </row>
    <row r="89">
      <c r="A89" s="99"/>
      <c r="C89" s="11"/>
      <c r="D89" s="12"/>
      <c r="E89" s="11"/>
      <c r="F89" s="11"/>
      <c r="G89" s="11"/>
      <c r="H89" s="14"/>
    </row>
    <row r="90">
      <c r="A90" s="99"/>
      <c r="C90" s="11"/>
      <c r="D90" s="12"/>
      <c r="E90" s="11"/>
      <c r="F90" s="11"/>
      <c r="G90" s="11"/>
      <c r="H90" s="14"/>
    </row>
    <row r="91">
      <c r="A91" s="99"/>
      <c r="C91" s="41"/>
      <c r="D91" s="12"/>
      <c r="E91" s="11"/>
      <c r="F91" s="11"/>
      <c r="H91" s="14"/>
    </row>
    <row r="92">
      <c r="A92" s="99"/>
      <c r="C92" s="69"/>
      <c r="D92" s="102"/>
      <c r="E92" s="41"/>
      <c r="F92" s="41"/>
      <c r="G92" s="41"/>
      <c r="H92" s="14"/>
    </row>
    <row r="93">
      <c r="A93" s="99"/>
      <c r="C93" s="11"/>
      <c r="D93" s="104"/>
      <c r="E93" s="69"/>
      <c r="F93" s="69"/>
      <c r="H93" s="14"/>
    </row>
    <row r="94">
      <c r="A94" s="99"/>
      <c r="C94" s="11"/>
      <c r="D94" s="12"/>
      <c r="E94" s="11"/>
      <c r="F94" s="11"/>
      <c r="H94" s="14"/>
    </row>
    <row r="95">
      <c r="A95" s="99"/>
      <c r="C95" s="11"/>
      <c r="D95" s="12"/>
      <c r="E95" s="11"/>
      <c r="F95" s="11"/>
      <c r="H95" s="14"/>
    </row>
    <row r="96">
      <c r="A96" s="99"/>
      <c r="C96" s="41"/>
      <c r="D96" s="12"/>
      <c r="E96" s="11"/>
      <c r="F96" s="11"/>
      <c r="H96" s="14"/>
    </row>
    <row r="97">
      <c r="A97" s="99"/>
      <c r="C97" s="69"/>
      <c r="D97" s="102"/>
      <c r="E97" s="41"/>
      <c r="F97" s="41"/>
      <c r="G97" s="41"/>
      <c r="H97" s="14"/>
    </row>
    <row r="98">
      <c r="A98" s="99"/>
      <c r="C98" s="11"/>
      <c r="D98" s="104"/>
      <c r="E98" s="69"/>
      <c r="F98" s="69"/>
      <c r="H98" s="14"/>
    </row>
    <row r="99">
      <c r="A99" s="99"/>
      <c r="C99" s="11"/>
      <c r="D99" s="12"/>
      <c r="E99" s="11"/>
      <c r="F99" s="11"/>
      <c r="H99" s="14"/>
    </row>
    <row r="100">
      <c r="A100" s="99"/>
      <c r="C100" s="11"/>
      <c r="D100" s="12"/>
      <c r="E100" s="11"/>
      <c r="F100" s="11"/>
      <c r="H100" s="14"/>
    </row>
    <row r="101">
      <c r="A101" s="99"/>
      <c r="C101" s="11"/>
      <c r="D101" s="12"/>
      <c r="E101" s="11"/>
      <c r="F101" s="11"/>
      <c r="H101" s="14"/>
    </row>
    <row r="102">
      <c r="A102" s="99"/>
      <c r="C102" s="11"/>
      <c r="D102" s="12"/>
      <c r="E102" s="11"/>
      <c r="F102" s="11"/>
      <c r="H102" s="14"/>
    </row>
    <row r="103">
      <c r="A103" s="99"/>
      <c r="C103" s="41"/>
      <c r="D103" s="12"/>
      <c r="E103" s="11"/>
      <c r="F103" s="11"/>
      <c r="H103" s="14"/>
    </row>
    <row r="104">
      <c r="A104" s="99"/>
      <c r="C104" s="41"/>
      <c r="D104" s="102"/>
      <c r="E104" s="41"/>
      <c r="F104" s="41"/>
      <c r="G104" s="41"/>
      <c r="H104" s="14"/>
    </row>
    <row r="105">
      <c r="A105" s="99"/>
      <c r="C105" s="69"/>
      <c r="D105" s="102"/>
      <c r="E105" s="41"/>
      <c r="F105" s="41"/>
      <c r="G105" s="41"/>
      <c r="H105" s="14"/>
    </row>
    <row r="106">
      <c r="A106" s="99"/>
      <c r="C106" s="11"/>
      <c r="D106" s="104"/>
      <c r="E106" s="69"/>
      <c r="F106" s="69"/>
      <c r="H106" s="14"/>
    </row>
    <row r="107">
      <c r="A107" s="99"/>
      <c r="C107" s="11"/>
      <c r="D107" s="12"/>
      <c r="E107" s="11"/>
      <c r="F107" s="11"/>
      <c r="H107" s="14"/>
    </row>
    <row r="108">
      <c r="A108" s="99"/>
      <c r="C108" s="11"/>
      <c r="D108" s="12"/>
      <c r="E108" s="11"/>
      <c r="F108" s="11"/>
      <c r="H108" s="14"/>
    </row>
    <row r="109">
      <c r="A109" s="99"/>
      <c r="C109" s="11"/>
      <c r="D109" s="12"/>
      <c r="E109" s="11"/>
      <c r="F109" s="11"/>
      <c r="H109" s="14"/>
    </row>
    <row r="110">
      <c r="A110" s="99"/>
      <c r="C110" s="41"/>
      <c r="D110" s="12"/>
      <c r="E110" s="11"/>
      <c r="F110" s="11"/>
      <c r="H110" s="14"/>
    </row>
    <row r="111">
      <c r="A111" s="99"/>
      <c r="C111" s="69"/>
      <c r="D111" s="102"/>
      <c r="E111" s="41"/>
      <c r="F111" s="41"/>
      <c r="G111" s="41"/>
      <c r="H111" s="14"/>
    </row>
    <row r="112">
      <c r="A112" s="99"/>
      <c r="C112" s="11"/>
      <c r="D112" s="104"/>
      <c r="E112" s="69"/>
      <c r="F112" s="69"/>
      <c r="H112" s="14"/>
    </row>
    <row r="113">
      <c r="A113" s="99"/>
      <c r="C113" s="11"/>
      <c r="D113" s="12"/>
      <c r="E113" s="11"/>
      <c r="F113" s="11"/>
      <c r="H113" s="14"/>
    </row>
    <row r="114">
      <c r="A114" s="99"/>
      <c r="D114" s="12"/>
      <c r="E114" s="11"/>
      <c r="F114" s="11"/>
      <c r="H114" s="14"/>
    </row>
    <row r="115">
      <c r="A115" s="99"/>
      <c r="D115" s="105"/>
      <c r="H115" s="14"/>
    </row>
    <row r="116">
      <c r="A116" s="99"/>
      <c r="D116" s="105"/>
      <c r="H116" s="14"/>
    </row>
    <row r="117">
      <c r="A117" s="99"/>
      <c r="C117" s="41"/>
      <c r="D117" s="105"/>
      <c r="H117" s="14"/>
    </row>
    <row r="118">
      <c r="A118" s="99"/>
      <c r="C118" s="69"/>
      <c r="D118" s="102"/>
      <c r="E118" s="41"/>
      <c r="F118" s="41"/>
      <c r="G118" s="41"/>
      <c r="H118" s="14"/>
    </row>
    <row r="119">
      <c r="A119" s="99"/>
      <c r="C119" s="11"/>
      <c r="D119" s="104"/>
      <c r="E119" s="69"/>
      <c r="F119" s="69"/>
      <c r="H119" s="14"/>
    </row>
    <row r="120">
      <c r="A120" s="99"/>
      <c r="D120" s="12"/>
      <c r="E120" s="11"/>
      <c r="F120" s="11"/>
      <c r="H120" s="14"/>
    </row>
    <row r="121">
      <c r="A121" s="99"/>
      <c r="D121" s="105"/>
      <c r="H121" s="14"/>
    </row>
    <row r="122">
      <c r="A122" s="99"/>
      <c r="C122" s="66"/>
      <c r="D122" s="105"/>
      <c r="H122" s="14"/>
    </row>
    <row r="123">
      <c r="A123" s="99"/>
      <c r="C123" s="11"/>
      <c r="D123" s="106"/>
      <c r="E123" s="66"/>
      <c r="F123" s="66"/>
      <c r="H123" s="14"/>
    </row>
    <row r="124">
      <c r="A124" s="99"/>
      <c r="C124" s="11"/>
      <c r="D124" s="12"/>
      <c r="E124" s="11"/>
      <c r="F124" s="11"/>
      <c r="H124" s="14"/>
    </row>
    <row r="125">
      <c r="A125" s="99"/>
      <c r="C125" s="11"/>
      <c r="D125" s="12"/>
      <c r="E125" s="11"/>
      <c r="F125" s="11"/>
      <c r="H125" s="14"/>
    </row>
    <row r="126">
      <c r="A126" s="99"/>
      <c r="C126" s="41"/>
      <c r="D126" s="12"/>
      <c r="E126" s="11"/>
      <c r="F126" s="11"/>
      <c r="H126" s="14"/>
    </row>
    <row r="127">
      <c r="A127" s="99"/>
      <c r="C127" s="11"/>
      <c r="D127" s="102"/>
      <c r="E127" s="41"/>
      <c r="F127" s="41"/>
      <c r="G127" s="41"/>
      <c r="H127" s="14"/>
    </row>
    <row r="128">
      <c r="A128" s="99"/>
      <c r="C128" s="11"/>
      <c r="D128" s="12"/>
      <c r="E128" s="11"/>
      <c r="F128" s="11"/>
      <c r="H128" s="14"/>
    </row>
    <row r="129">
      <c r="A129" s="99"/>
      <c r="C129" s="11"/>
      <c r="D129" s="12"/>
      <c r="E129" s="11"/>
      <c r="F129" s="11"/>
      <c r="G129" s="41"/>
      <c r="H129" s="14"/>
    </row>
    <row r="130">
      <c r="A130" s="99"/>
      <c r="C130" s="11"/>
      <c r="D130" s="12"/>
      <c r="E130" s="11"/>
      <c r="F130" s="11"/>
      <c r="H130" s="14"/>
    </row>
    <row r="131">
      <c r="A131" s="99"/>
      <c r="C131" s="11"/>
      <c r="D131" s="12"/>
      <c r="E131" s="11"/>
      <c r="F131" s="11"/>
      <c r="H131" s="14"/>
    </row>
    <row r="132">
      <c r="A132" s="99"/>
      <c r="C132" s="11"/>
      <c r="D132" s="12"/>
      <c r="E132" s="11"/>
      <c r="F132" s="11"/>
      <c r="H132" s="14"/>
    </row>
    <row r="133">
      <c r="A133" s="99"/>
      <c r="C133" s="41"/>
      <c r="D133" s="12"/>
      <c r="E133" s="11"/>
      <c r="F133" s="11"/>
      <c r="H133" s="14"/>
    </row>
    <row r="134">
      <c r="A134" s="99"/>
      <c r="C134" s="11"/>
      <c r="D134" s="102"/>
      <c r="E134" s="41"/>
      <c r="F134" s="41"/>
      <c r="G134" s="41"/>
      <c r="H134" s="14"/>
    </row>
    <row r="135">
      <c r="A135" s="99"/>
      <c r="C135" s="11"/>
      <c r="D135" s="12"/>
      <c r="E135" s="11"/>
      <c r="F135" s="11"/>
      <c r="G135" s="11"/>
      <c r="H135" s="14"/>
    </row>
    <row r="136">
      <c r="A136" s="99"/>
      <c r="C136" s="11"/>
      <c r="D136" s="12"/>
      <c r="E136" s="11"/>
      <c r="F136" s="11"/>
      <c r="G136" s="11"/>
      <c r="H136" s="14"/>
    </row>
    <row r="137">
      <c r="A137" s="99"/>
      <c r="C137" s="11"/>
      <c r="D137" s="12"/>
      <c r="E137" s="11"/>
      <c r="F137" s="11"/>
      <c r="G137" s="11"/>
      <c r="H137" s="14"/>
    </row>
    <row r="138">
      <c r="A138" s="99"/>
      <c r="C138" s="11"/>
      <c r="D138" s="12"/>
      <c r="E138" s="11"/>
      <c r="F138" s="11"/>
      <c r="G138" s="11"/>
      <c r="H138" s="14"/>
    </row>
    <row r="139">
      <c r="A139" s="99"/>
      <c r="C139" s="11"/>
      <c r="D139" s="12"/>
      <c r="E139" s="11"/>
      <c r="F139" s="11"/>
      <c r="G139" s="11"/>
      <c r="H139" s="14"/>
    </row>
    <row r="140">
      <c r="A140" s="99"/>
      <c r="C140" s="11"/>
      <c r="D140" s="12"/>
      <c r="E140" s="11"/>
      <c r="F140" s="11"/>
      <c r="G140" s="11"/>
      <c r="H140" s="14"/>
    </row>
    <row r="141">
      <c r="A141" s="99"/>
      <c r="C141" s="11"/>
      <c r="D141" s="12"/>
      <c r="E141" s="11"/>
      <c r="F141" s="11"/>
      <c r="H141" s="14"/>
    </row>
    <row r="142">
      <c r="A142" s="99"/>
      <c r="D142" s="12"/>
      <c r="E142" s="11"/>
      <c r="F142" s="11"/>
      <c r="G142" s="41"/>
      <c r="H142" s="14"/>
    </row>
    <row r="143">
      <c r="A143" s="99"/>
      <c r="D143" s="105"/>
      <c r="H143" s="14"/>
    </row>
    <row r="144">
      <c r="A144" s="99"/>
      <c r="D144" s="105"/>
      <c r="H144" s="14"/>
    </row>
    <row r="145">
      <c r="A145" s="99"/>
      <c r="D145" s="105"/>
      <c r="H145" s="14"/>
    </row>
    <row r="146">
      <c r="A146" s="99"/>
      <c r="D146" s="105"/>
      <c r="H146" s="14"/>
    </row>
    <row r="147">
      <c r="A147" s="99"/>
      <c r="D147" s="105"/>
      <c r="H147" s="14"/>
    </row>
    <row r="148">
      <c r="A148" s="99"/>
      <c r="D148" s="105"/>
      <c r="H148" s="14"/>
    </row>
    <row r="149">
      <c r="A149" s="99"/>
      <c r="D149" s="105"/>
      <c r="H149" s="14"/>
    </row>
    <row r="150">
      <c r="A150" s="99"/>
      <c r="D150" s="105"/>
      <c r="H150" s="14"/>
    </row>
    <row r="151">
      <c r="A151" s="99"/>
      <c r="D151" s="105"/>
      <c r="H151" s="14"/>
    </row>
    <row r="152">
      <c r="A152" s="99"/>
      <c r="D152" s="105"/>
      <c r="H152" s="14"/>
    </row>
    <row r="153">
      <c r="A153" s="99"/>
      <c r="D153" s="105"/>
      <c r="H153" s="14"/>
    </row>
    <row r="154">
      <c r="A154" s="99"/>
      <c r="D154" s="105"/>
      <c r="H154" s="14"/>
    </row>
    <row r="155">
      <c r="A155" s="99"/>
      <c r="D155" s="105"/>
      <c r="H155" s="14"/>
    </row>
    <row r="156">
      <c r="A156" s="99"/>
      <c r="D156" s="105"/>
      <c r="H156" s="14"/>
    </row>
    <row r="157">
      <c r="A157" s="99"/>
      <c r="D157" s="105"/>
      <c r="H157" s="14"/>
    </row>
    <row r="158">
      <c r="A158" s="99"/>
      <c r="D158" s="105"/>
      <c r="H158" s="14"/>
    </row>
    <row r="159">
      <c r="A159" s="99"/>
      <c r="D159" s="105"/>
      <c r="H159" s="14"/>
    </row>
    <row r="160">
      <c r="A160" s="99"/>
      <c r="D160" s="105"/>
      <c r="H160" s="14"/>
    </row>
    <row r="161">
      <c r="A161" s="99"/>
      <c r="D161" s="105"/>
      <c r="H161" s="14"/>
    </row>
    <row r="162">
      <c r="A162" s="99"/>
      <c r="D162" s="105"/>
      <c r="H162" s="14"/>
    </row>
    <row r="163">
      <c r="A163" s="99"/>
      <c r="D163" s="105"/>
      <c r="H163" s="14"/>
    </row>
    <row r="164">
      <c r="A164" s="99"/>
      <c r="D164" s="105"/>
      <c r="H164" s="14"/>
    </row>
    <row r="165">
      <c r="A165" s="99"/>
      <c r="D165" s="105"/>
      <c r="H165" s="14"/>
    </row>
    <row r="166">
      <c r="A166" s="99"/>
      <c r="D166" s="105"/>
      <c r="H166" s="14"/>
    </row>
    <row r="167">
      <c r="A167" s="99"/>
      <c r="D167" s="105"/>
      <c r="H167" s="14"/>
    </row>
    <row r="168">
      <c r="A168" s="99"/>
      <c r="D168" s="105"/>
      <c r="H168" s="14"/>
    </row>
    <row r="169">
      <c r="A169" s="99"/>
      <c r="D169" s="105"/>
      <c r="H169" s="14"/>
    </row>
    <row r="170">
      <c r="A170" s="99"/>
      <c r="D170" s="105"/>
      <c r="H170" s="14"/>
    </row>
    <row r="171">
      <c r="A171" s="99"/>
      <c r="D171" s="105"/>
      <c r="H171" s="14"/>
    </row>
    <row r="172">
      <c r="A172" s="99"/>
      <c r="D172" s="105"/>
      <c r="H172" s="14"/>
    </row>
    <row r="173">
      <c r="A173" s="99"/>
      <c r="D173" s="105"/>
      <c r="H173" s="14"/>
    </row>
    <row r="174">
      <c r="A174" s="99"/>
      <c r="D174" s="105"/>
      <c r="H174" s="14"/>
    </row>
    <row r="175">
      <c r="A175" s="99"/>
      <c r="D175" s="105"/>
      <c r="H175" s="14"/>
    </row>
    <row r="176">
      <c r="A176" s="99"/>
      <c r="D176" s="105"/>
      <c r="H176" s="14"/>
    </row>
    <row r="177">
      <c r="A177" s="99"/>
      <c r="D177" s="105"/>
      <c r="H177" s="14"/>
    </row>
    <row r="178">
      <c r="A178" s="99"/>
      <c r="D178" s="105"/>
      <c r="H178" s="14"/>
    </row>
    <row r="179">
      <c r="A179" s="99"/>
      <c r="D179" s="105"/>
      <c r="H179" s="14"/>
    </row>
    <row r="180">
      <c r="A180" s="99"/>
      <c r="D180" s="105"/>
      <c r="H180" s="14"/>
    </row>
    <row r="181">
      <c r="A181" s="99"/>
      <c r="D181" s="105"/>
      <c r="H181" s="14"/>
    </row>
    <row r="182">
      <c r="A182" s="99"/>
      <c r="D182" s="105"/>
      <c r="H182" s="14"/>
    </row>
    <row r="183">
      <c r="A183" s="99"/>
      <c r="D183" s="105"/>
      <c r="H183" s="14"/>
    </row>
    <row r="184">
      <c r="A184" s="99"/>
      <c r="D184" s="105"/>
      <c r="H184" s="14"/>
    </row>
    <row r="185">
      <c r="A185" s="99"/>
      <c r="D185" s="105"/>
      <c r="H185" s="14"/>
    </row>
    <row r="186">
      <c r="A186" s="99"/>
      <c r="D186" s="105"/>
      <c r="H186" s="14"/>
    </row>
    <row r="187">
      <c r="A187" s="99"/>
      <c r="D187" s="105"/>
      <c r="H187" s="14"/>
    </row>
    <row r="188">
      <c r="A188" s="99"/>
      <c r="D188" s="105"/>
      <c r="H188" s="14"/>
    </row>
    <row r="189">
      <c r="A189" s="99"/>
      <c r="D189" s="105"/>
      <c r="H189" s="14"/>
    </row>
    <row r="190">
      <c r="A190" s="99"/>
      <c r="D190" s="105"/>
      <c r="H190" s="14"/>
    </row>
    <row r="191">
      <c r="A191" s="99"/>
      <c r="D191" s="105"/>
      <c r="H191" s="14"/>
    </row>
    <row r="192">
      <c r="A192" s="99"/>
      <c r="D192" s="105"/>
      <c r="H192" s="14"/>
    </row>
    <row r="193">
      <c r="A193" s="99"/>
      <c r="D193" s="105"/>
      <c r="H193" s="14"/>
    </row>
    <row r="194">
      <c r="A194" s="99"/>
      <c r="D194" s="105"/>
      <c r="H194" s="14"/>
    </row>
    <row r="195">
      <c r="A195" s="99"/>
      <c r="D195" s="105"/>
      <c r="H195" s="14"/>
    </row>
    <row r="196">
      <c r="A196" s="99"/>
      <c r="D196" s="105"/>
      <c r="H196" s="14"/>
    </row>
    <row r="197">
      <c r="A197" s="99"/>
      <c r="D197" s="105"/>
      <c r="H197" s="14"/>
    </row>
    <row r="198">
      <c r="A198" s="99"/>
      <c r="D198" s="105"/>
      <c r="H198" s="14"/>
    </row>
    <row r="199">
      <c r="A199" s="99"/>
      <c r="D199" s="105"/>
      <c r="H199" s="14"/>
    </row>
    <row r="200">
      <c r="A200" s="99"/>
      <c r="D200" s="105"/>
      <c r="H200" s="14"/>
    </row>
    <row r="201">
      <c r="A201" s="99"/>
      <c r="D201" s="105"/>
      <c r="H201" s="14"/>
    </row>
    <row r="202">
      <c r="A202" s="99"/>
      <c r="D202" s="105"/>
      <c r="H202" s="14"/>
    </row>
    <row r="203">
      <c r="A203" s="99"/>
      <c r="D203" s="105"/>
      <c r="H203" s="14"/>
    </row>
    <row r="204">
      <c r="A204" s="99"/>
      <c r="D204" s="105"/>
      <c r="H204" s="14"/>
    </row>
    <row r="205">
      <c r="A205" s="99"/>
      <c r="D205" s="105"/>
      <c r="H205" s="14"/>
    </row>
    <row r="206">
      <c r="A206" s="99"/>
      <c r="D206" s="105"/>
      <c r="H206" s="14"/>
    </row>
    <row r="207">
      <c r="A207" s="99"/>
      <c r="D207" s="105"/>
      <c r="H207" s="14"/>
    </row>
    <row r="208">
      <c r="A208" s="99"/>
      <c r="D208" s="105"/>
      <c r="H208" s="14"/>
    </row>
    <row r="209">
      <c r="A209" s="99"/>
      <c r="D209" s="105"/>
      <c r="H209" s="14"/>
    </row>
    <row r="210">
      <c r="A210" s="99"/>
      <c r="D210" s="105"/>
      <c r="H210" s="14"/>
    </row>
    <row r="211">
      <c r="A211" s="99"/>
      <c r="D211" s="105"/>
      <c r="H211" s="14"/>
    </row>
    <row r="212">
      <c r="A212" s="99"/>
      <c r="D212" s="105"/>
      <c r="H212" s="14"/>
    </row>
    <row r="213">
      <c r="A213" s="99"/>
      <c r="D213" s="105"/>
      <c r="H213" s="14"/>
    </row>
    <row r="214">
      <c r="A214" s="99"/>
      <c r="D214" s="105"/>
      <c r="H214" s="14"/>
    </row>
    <row r="215">
      <c r="A215" s="99"/>
      <c r="D215" s="105"/>
      <c r="H215" s="14"/>
    </row>
    <row r="216">
      <c r="A216" s="99"/>
      <c r="D216" s="105"/>
      <c r="H216" s="14"/>
    </row>
    <row r="217">
      <c r="A217" s="99"/>
      <c r="D217" s="105"/>
      <c r="H217" s="14"/>
    </row>
    <row r="218">
      <c r="A218" s="99"/>
      <c r="D218" s="105"/>
      <c r="H218" s="14"/>
    </row>
    <row r="219">
      <c r="A219" s="99"/>
      <c r="D219" s="105"/>
      <c r="H219" s="14"/>
    </row>
    <row r="220">
      <c r="A220" s="99"/>
      <c r="D220" s="105"/>
      <c r="H220" s="14"/>
    </row>
    <row r="221">
      <c r="A221" s="99"/>
      <c r="D221" s="105"/>
      <c r="H221" s="14"/>
    </row>
    <row r="222">
      <c r="A222" s="99"/>
      <c r="D222" s="105"/>
      <c r="H222" s="14"/>
    </row>
    <row r="223">
      <c r="A223" s="99"/>
      <c r="D223" s="105"/>
      <c r="H223" s="14"/>
    </row>
    <row r="224">
      <c r="A224" s="99"/>
      <c r="D224" s="105"/>
      <c r="H224" s="14"/>
    </row>
    <row r="225">
      <c r="A225" s="99"/>
      <c r="D225" s="105"/>
      <c r="H225" s="14"/>
    </row>
    <row r="226">
      <c r="A226" s="99"/>
      <c r="D226" s="105"/>
      <c r="H226" s="14"/>
    </row>
    <row r="227">
      <c r="A227" s="99"/>
      <c r="D227" s="105"/>
      <c r="H227" s="14"/>
    </row>
    <row r="228">
      <c r="A228" s="99"/>
      <c r="D228" s="105"/>
      <c r="H228" s="14"/>
    </row>
    <row r="229">
      <c r="A229" s="99"/>
      <c r="D229" s="105"/>
      <c r="H229" s="14"/>
    </row>
    <row r="230">
      <c r="A230" s="99"/>
      <c r="D230" s="105"/>
      <c r="H230" s="14"/>
    </row>
    <row r="231">
      <c r="A231" s="99"/>
      <c r="D231" s="105"/>
      <c r="H231" s="14"/>
    </row>
    <row r="232">
      <c r="A232" s="99"/>
      <c r="D232" s="105"/>
      <c r="H232" s="14"/>
    </row>
    <row r="233">
      <c r="A233" s="99"/>
      <c r="D233" s="105"/>
      <c r="H233" s="14"/>
    </row>
    <row r="234">
      <c r="A234" s="99"/>
      <c r="D234" s="105"/>
      <c r="H234" s="14"/>
    </row>
    <row r="235">
      <c r="A235" s="99"/>
      <c r="D235" s="105"/>
      <c r="H235" s="14"/>
    </row>
    <row r="236">
      <c r="A236" s="99"/>
      <c r="D236" s="105"/>
      <c r="H236" s="14"/>
    </row>
    <row r="237">
      <c r="A237" s="99"/>
      <c r="D237" s="105"/>
      <c r="H237" s="14"/>
    </row>
    <row r="238">
      <c r="A238" s="99"/>
      <c r="D238" s="105"/>
      <c r="H238" s="14"/>
    </row>
    <row r="239">
      <c r="A239" s="99"/>
      <c r="D239" s="105"/>
      <c r="H239" s="14"/>
    </row>
    <row r="240">
      <c r="A240" s="99"/>
      <c r="D240" s="105"/>
      <c r="H240" s="14"/>
    </row>
    <row r="241">
      <c r="A241" s="99"/>
      <c r="D241" s="105"/>
      <c r="H241" s="14"/>
    </row>
    <row r="242">
      <c r="A242" s="99"/>
      <c r="D242" s="105"/>
      <c r="H242" s="14"/>
    </row>
    <row r="243">
      <c r="A243" s="99"/>
      <c r="D243" s="105"/>
      <c r="H243" s="14"/>
    </row>
    <row r="244">
      <c r="A244" s="99"/>
      <c r="D244" s="105"/>
      <c r="H244" s="14"/>
    </row>
    <row r="245">
      <c r="A245" s="99"/>
      <c r="D245" s="105"/>
      <c r="H245" s="14"/>
    </row>
    <row r="246">
      <c r="A246" s="99"/>
      <c r="D246" s="105"/>
      <c r="H246" s="14"/>
    </row>
    <row r="247">
      <c r="A247" s="99"/>
      <c r="D247" s="105"/>
      <c r="H247" s="14"/>
    </row>
    <row r="248">
      <c r="A248" s="99"/>
      <c r="D248" s="105"/>
      <c r="H248" s="14"/>
    </row>
    <row r="249">
      <c r="A249" s="99"/>
      <c r="D249" s="105"/>
      <c r="H249" s="14"/>
    </row>
    <row r="250">
      <c r="A250" s="99"/>
      <c r="D250" s="105"/>
      <c r="H250" s="14"/>
    </row>
    <row r="251">
      <c r="A251" s="99"/>
      <c r="D251" s="105"/>
      <c r="H251" s="14"/>
    </row>
    <row r="252">
      <c r="A252" s="99"/>
      <c r="D252" s="105"/>
      <c r="H252" s="14"/>
    </row>
    <row r="253">
      <c r="A253" s="99"/>
      <c r="D253" s="105"/>
      <c r="H253" s="14"/>
    </row>
    <row r="254">
      <c r="A254" s="99"/>
      <c r="D254" s="105"/>
      <c r="H254" s="14"/>
    </row>
    <row r="255">
      <c r="A255" s="99"/>
      <c r="D255" s="105"/>
      <c r="H255" s="14"/>
    </row>
    <row r="256">
      <c r="A256" s="99"/>
      <c r="D256" s="105"/>
      <c r="H256" s="14"/>
    </row>
    <row r="257">
      <c r="A257" s="99"/>
      <c r="D257" s="105"/>
      <c r="H257" s="14"/>
    </row>
    <row r="258">
      <c r="A258" s="99"/>
      <c r="D258" s="105"/>
      <c r="H258" s="14"/>
    </row>
    <row r="259">
      <c r="A259" s="99"/>
      <c r="D259" s="105"/>
      <c r="H259" s="14"/>
    </row>
    <row r="260">
      <c r="A260" s="99"/>
      <c r="D260" s="105"/>
      <c r="H260" s="14"/>
    </row>
    <row r="261">
      <c r="A261" s="99"/>
      <c r="D261" s="105"/>
      <c r="H261" s="14"/>
    </row>
    <row r="262">
      <c r="A262" s="99"/>
      <c r="D262" s="105"/>
      <c r="H262" s="14"/>
    </row>
    <row r="263">
      <c r="A263" s="99"/>
      <c r="D263" s="105"/>
      <c r="H263" s="14"/>
    </row>
    <row r="264">
      <c r="A264" s="99"/>
      <c r="D264" s="105"/>
      <c r="H264" s="14"/>
    </row>
    <row r="265">
      <c r="A265" s="99"/>
      <c r="D265" s="105"/>
      <c r="H265" s="14"/>
    </row>
    <row r="266">
      <c r="A266" s="99"/>
      <c r="D266" s="105"/>
      <c r="H266" s="14"/>
    </row>
    <row r="267">
      <c r="A267" s="99"/>
      <c r="D267" s="105"/>
      <c r="H267" s="14"/>
    </row>
    <row r="268">
      <c r="A268" s="99"/>
      <c r="D268" s="105"/>
      <c r="H268" s="14"/>
    </row>
    <row r="269">
      <c r="A269" s="99"/>
      <c r="D269" s="105"/>
      <c r="H269" s="14"/>
    </row>
    <row r="270">
      <c r="A270" s="99"/>
      <c r="D270" s="105"/>
      <c r="H270" s="14"/>
    </row>
    <row r="271">
      <c r="A271" s="99"/>
      <c r="D271" s="105"/>
      <c r="H271" s="14"/>
    </row>
    <row r="272">
      <c r="A272" s="99"/>
      <c r="D272" s="105"/>
      <c r="H272" s="14"/>
    </row>
    <row r="273">
      <c r="A273" s="99"/>
      <c r="D273" s="105"/>
      <c r="H273" s="14"/>
    </row>
    <row r="274">
      <c r="A274" s="99"/>
      <c r="D274" s="105"/>
      <c r="H274" s="14"/>
    </row>
    <row r="275">
      <c r="A275" s="99"/>
      <c r="D275" s="105"/>
      <c r="H275" s="14"/>
    </row>
    <row r="276">
      <c r="A276" s="99"/>
      <c r="D276" s="105"/>
      <c r="H276" s="14"/>
    </row>
    <row r="277">
      <c r="A277" s="99"/>
      <c r="D277" s="105"/>
      <c r="H277" s="14"/>
    </row>
    <row r="278">
      <c r="A278" s="99"/>
      <c r="D278" s="105"/>
      <c r="H278" s="14"/>
    </row>
    <row r="279">
      <c r="A279" s="99"/>
      <c r="D279" s="105"/>
      <c r="H279" s="14"/>
    </row>
    <row r="280">
      <c r="A280" s="99"/>
      <c r="D280" s="105"/>
      <c r="H280" s="14"/>
    </row>
    <row r="281">
      <c r="A281" s="99"/>
      <c r="D281" s="105"/>
      <c r="H281" s="14"/>
    </row>
    <row r="282">
      <c r="A282" s="99"/>
      <c r="D282" s="105"/>
      <c r="H282" s="14"/>
    </row>
    <row r="283">
      <c r="A283" s="99"/>
      <c r="D283" s="105"/>
      <c r="H283" s="14"/>
    </row>
    <row r="284">
      <c r="A284" s="99"/>
      <c r="D284" s="105"/>
      <c r="H284" s="14"/>
    </row>
    <row r="285">
      <c r="A285" s="99"/>
      <c r="D285" s="105"/>
      <c r="H285" s="14"/>
    </row>
    <row r="286">
      <c r="A286" s="99"/>
      <c r="D286" s="105"/>
      <c r="H286" s="14"/>
    </row>
    <row r="287">
      <c r="A287" s="99"/>
      <c r="D287" s="105"/>
      <c r="H287" s="14"/>
    </row>
    <row r="288">
      <c r="A288" s="99"/>
      <c r="D288" s="105"/>
      <c r="H288" s="14"/>
    </row>
    <row r="289">
      <c r="A289" s="99"/>
      <c r="D289" s="105"/>
      <c r="H289" s="14"/>
    </row>
    <row r="290">
      <c r="A290" s="99"/>
      <c r="D290" s="105"/>
      <c r="H290" s="14"/>
    </row>
    <row r="291">
      <c r="A291" s="99"/>
      <c r="D291" s="105"/>
      <c r="H291" s="14"/>
    </row>
    <row r="292">
      <c r="A292" s="99"/>
      <c r="D292" s="105"/>
      <c r="H292" s="14"/>
    </row>
    <row r="293">
      <c r="A293" s="99"/>
      <c r="D293" s="105"/>
      <c r="H293" s="14"/>
    </row>
    <row r="294">
      <c r="A294" s="99"/>
      <c r="D294" s="105"/>
      <c r="H294" s="14"/>
    </row>
    <row r="295">
      <c r="A295" s="99"/>
      <c r="D295" s="105"/>
      <c r="H295" s="14"/>
    </row>
    <row r="296">
      <c r="A296" s="99"/>
      <c r="D296" s="105"/>
      <c r="H296" s="14"/>
    </row>
    <row r="297">
      <c r="A297" s="99"/>
      <c r="D297" s="105"/>
      <c r="H297" s="14"/>
    </row>
    <row r="298">
      <c r="A298" s="99"/>
      <c r="D298" s="105"/>
      <c r="H298" s="14"/>
    </row>
    <row r="299">
      <c r="A299" s="99"/>
      <c r="D299" s="105"/>
      <c r="H299" s="14"/>
    </row>
    <row r="300">
      <c r="A300" s="99"/>
      <c r="D300" s="105"/>
      <c r="H300" s="14"/>
    </row>
    <row r="301">
      <c r="A301" s="99"/>
      <c r="D301" s="105"/>
      <c r="H301" s="14"/>
    </row>
    <row r="302">
      <c r="A302" s="99"/>
      <c r="D302" s="105"/>
      <c r="H302" s="14"/>
    </row>
    <row r="303">
      <c r="A303" s="99"/>
      <c r="D303" s="105"/>
      <c r="H303" s="14"/>
    </row>
    <row r="304">
      <c r="A304" s="99"/>
      <c r="D304" s="105"/>
      <c r="H304" s="14"/>
    </row>
    <row r="305">
      <c r="A305" s="99"/>
      <c r="D305" s="105"/>
      <c r="H305" s="14"/>
    </row>
    <row r="306">
      <c r="A306" s="99"/>
      <c r="D306" s="105"/>
      <c r="H306" s="14"/>
    </row>
    <row r="307">
      <c r="A307" s="99"/>
      <c r="D307" s="105"/>
      <c r="H307" s="14"/>
    </row>
    <row r="308">
      <c r="A308" s="99"/>
      <c r="D308" s="105"/>
      <c r="H308" s="14"/>
    </row>
    <row r="309">
      <c r="A309" s="99"/>
      <c r="D309" s="105"/>
      <c r="H309" s="14"/>
    </row>
    <row r="310">
      <c r="A310" s="99"/>
      <c r="D310" s="105"/>
      <c r="H310" s="14"/>
    </row>
    <row r="311">
      <c r="A311" s="99"/>
      <c r="D311" s="105"/>
      <c r="H311" s="14"/>
    </row>
    <row r="312">
      <c r="A312" s="99"/>
      <c r="D312" s="105"/>
      <c r="H312" s="14"/>
    </row>
    <row r="313">
      <c r="A313" s="99"/>
      <c r="D313" s="105"/>
      <c r="H313" s="14"/>
    </row>
    <row r="314">
      <c r="A314" s="99"/>
      <c r="D314" s="105"/>
      <c r="H314" s="14"/>
    </row>
    <row r="315">
      <c r="A315" s="99"/>
      <c r="D315" s="105"/>
      <c r="H315" s="14"/>
    </row>
    <row r="316">
      <c r="A316" s="99"/>
      <c r="D316" s="105"/>
      <c r="H316" s="14"/>
    </row>
    <row r="317">
      <c r="A317" s="99"/>
      <c r="D317" s="105"/>
      <c r="H317" s="14"/>
    </row>
    <row r="318">
      <c r="A318" s="99"/>
      <c r="D318" s="105"/>
      <c r="H318" s="14"/>
    </row>
    <row r="319">
      <c r="A319" s="99"/>
      <c r="D319" s="105"/>
      <c r="H319" s="14"/>
    </row>
    <row r="320">
      <c r="A320" s="99"/>
      <c r="D320" s="105"/>
      <c r="H320" s="14"/>
    </row>
    <row r="321">
      <c r="A321" s="99"/>
      <c r="D321" s="105"/>
      <c r="H321" s="14"/>
    </row>
    <row r="322">
      <c r="A322" s="99"/>
      <c r="D322" s="105"/>
      <c r="H322" s="14"/>
    </row>
    <row r="323">
      <c r="A323" s="99"/>
      <c r="D323" s="105"/>
      <c r="H323" s="14"/>
    </row>
    <row r="324">
      <c r="A324" s="99"/>
      <c r="D324" s="105"/>
      <c r="H324" s="14"/>
    </row>
    <row r="325">
      <c r="A325" s="99"/>
      <c r="D325" s="105"/>
      <c r="H325" s="14"/>
    </row>
    <row r="326">
      <c r="A326" s="99"/>
      <c r="D326" s="105"/>
      <c r="H326" s="14"/>
    </row>
    <row r="327">
      <c r="A327" s="99"/>
      <c r="D327" s="105"/>
      <c r="H327" s="14"/>
    </row>
    <row r="328">
      <c r="A328" s="99"/>
      <c r="D328" s="105"/>
      <c r="H328" s="14"/>
    </row>
    <row r="329">
      <c r="A329" s="99"/>
      <c r="D329" s="105"/>
      <c r="H329" s="14"/>
    </row>
    <row r="330">
      <c r="A330" s="99"/>
      <c r="D330" s="105"/>
      <c r="H330" s="14"/>
    </row>
    <row r="331">
      <c r="A331" s="99"/>
      <c r="D331" s="105"/>
      <c r="H331" s="14"/>
    </row>
    <row r="332">
      <c r="A332" s="99"/>
      <c r="D332" s="105"/>
      <c r="H332" s="14"/>
    </row>
    <row r="333">
      <c r="A333" s="99"/>
      <c r="D333" s="105"/>
      <c r="H333" s="14"/>
    </row>
    <row r="334">
      <c r="A334" s="99"/>
      <c r="D334" s="105"/>
      <c r="H334" s="14"/>
    </row>
    <row r="335">
      <c r="A335" s="99"/>
      <c r="D335" s="105"/>
      <c r="H335" s="14"/>
    </row>
    <row r="336">
      <c r="A336" s="99"/>
      <c r="D336" s="105"/>
      <c r="H336" s="14"/>
    </row>
    <row r="337">
      <c r="A337" s="99"/>
      <c r="D337" s="105"/>
      <c r="H337" s="14"/>
    </row>
    <row r="338">
      <c r="A338" s="99"/>
      <c r="D338" s="105"/>
      <c r="H338" s="14"/>
    </row>
    <row r="339">
      <c r="A339" s="99"/>
      <c r="D339" s="105"/>
      <c r="H339" s="14"/>
    </row>
    <row r="340">
      <c r="A340" s="99"/>
      <c r="D340" s="105"/>
      <c r="H340" s="14"/>
    </row>
    <row r="341">
      <c r="A341" s="99"/>
      <c r="D341" s="105"/>
      <c r="H341" s="14"/>
    </row>
    <row r="342">
      <c r="A342" s="99"/>
      <c r="D342" s="105"/>
      <c r="H342" s="14"/>
    </row>
    <row r="343">
      <c r="A343" s="99"/>
      <c r="D343" s="105"/>
      <c r="H343" s="14"/>
    </row>
    <row r="344">
      <c r="A344" s="99"/>
      <c r="D344" s="105"/>
      <c r="H344" s="14"/>
    </row>
    <row r="345">
      <c r="A345" s="99"/>
      <c r="D345" s="105"/>
      <c r="H345" s="14"/>
    </row>
    <row r="346">
      <c r="A346" s="99"/>
      <c r="D346" s="105"/>
      <c r="H346" s="14"/>
    </row>
    <row r="347">
      <c r="A347" s="99"/>
      <c r="D347" s="105"/>
      <c r="H347" s="14"/>
    </row>
    <row r="348">
      <c r="A348" s="99"/>
      <c r="D348" s="105"/>
      <c r="H348" s="14"/>
    </row>
    <row r="349">
      <c r="A349" s="99"/>
      <c r="D349" s="105"/>
      <c r="H349" s="14"/>
    </row>
    <row r="350">
      <c r="A350" s="99"/>
      <c r="D350" s="105"/>
      <c r="H350" s="14"/>
    </row>
    <row r="351">
      <c r="A351" s="99"/>
      <c r="D351" s="105"/>
      <c r="H351" s="14"/>
    </row>
    <row r="352">
      <c r="A352" s="99"/>
      <c r="D352" s="105"/>
      <c r="H352" s="14"/>
    </row>
    <row r="353">
      <c r="A353" s="99"/>
      <c r="D353" s="105"/>
      <c r="H353" s="14"/>
    </row>
    <row r="354">
      <c r="A354" s="99"/>
      <c r="D354" s="105"/>
      <c r="H354" s="14"/>
    </row>
    <row r="355">
      <c r="A355" s="99"/>
      <c r="D355" s="105"/>
      <c r="H355" s="14"/>
    </row>
    <row r="356">
      <c r="A356" s="99"/>
      <c r="D356" s="105"/>
      <c r="H356" s="14"/>
    </row>
    <row r="357">
      <c r="A357" s="99"/>
      <c r="D357" s="105"/>
      <c r="H357" s="14"/>
    </row>
    <row r="358">
      <c r="A358" s="99"/>
      <c r="D358" s="105"/>
      <c r="H358" s="14"/>
    </row>
    <row r="359">
      <c r="A359" s="99"/>
      <c r="D359" s="105"/>
      <c r="H359" s="14"/>
    </row>
    <row r="360">
      <c r="A360" s="99"/>
      <c r="D360" s="105"/>
      <c r="H360" s="14"/>
    </row>
    <row r="361">
      <c r="A361" s="99"/>
      <c r="D361" s="105"/>
      <c r="H361" s="14"/>
    </row>
    <row r="362">
      <c r="A362" s="99"/>
      <c r="D362" s="105"/>
      <c r="H362" s="14"/>
    </row>
    <row r="363">
      <c r="A363" s="99"/>
      <c r="D363" s="105"/>
      <c r="H363" s="14"/>
    </row>
    <row r="364">
      <c r="A364" s="99"/>
      <c r="D364" s="105"/>
      <c r="H364" s="14"/>
    </row>
    <row r="365">
      <c r="A365" s="99"/>
      <c r="D365" s="105"/>
      <c r="H365" s="14"/>
    </row>
    <row r="366">
      <c r="A366" s="99"/>
      <c r="D366" s="105"/>
      <c r="H366" s="14"/>
    </row>
    <row r="367">
      <c r="A367" s="99"/>
      <c r="D367" s="105"/>
      <c r="H367" s="14"/>
    </row>
    <row r="368">
      <c r="A368" s="99"/>
      <c r="D368" s="105"/>
      <c r="H368" s="14"/>
    </row>
    <row r="369">
      <c r="A369" s="99"/>
      <c r="D369" s="105"/>
      <c r="H369" s="14"/>
    </row>
    <row r="370">
      <c r="A370" s="99"/>
      <c r="D370" s="105"/>
      <c r="H370" s="14"/>
    </row>
    <row r="371">
      <c r="A371" s="99"/>
      <c r="D371" s="105"/>
      <c r="H371" s="14"/>
    </row>
    <row r="372">
      <c r="A372" s="99"/>
      <c r="D372" s="105"/>
      <c r="H372" s="14"/>
    </row>
    <row r="373">
      <c r="A373" s="99"/>
      <c r="D373" s="105"/>
      <c r="H373" s="14"/>
    </row>
    <row r="374">
      <c r="A374" s="99"/>
      <c r="D374" s="105"/>
      <c r="H374" s="14"/>
    </row>
    <row r="375">
      <c r="A375" s="99"/>
      <c r="D375" s="105"/>
      <c r="H375" s="14"/>
    </row>
    <row r="376">
      <c r="A376" s="99"/>
      <c r="D376" s="105"/>
      <c r="H376" s="14"/>
    </row>
    <row r="377">
      <c r="A377" s="99"/>
      <c r="D377" s="105"/>
      <c r="H377" s="14"/>
    </row>
    <row r="378">
      <c r="A378" s="99"/>
      <c r="D378" s="105"/>
      <c r="H378" s="14"/>
    </row>
    <row r="379">
      <c r="A379" s="99"/>
      <c r="D379" s="105"/>
      <c r="H379" s="14"/>
    </row>
    <row r="380">
      <c r="A380" s="99"/>
      <c r="D380" s="105"/>
      <c r="H380" s="14"/>
    </row>
    <row r="381">
      <c r="A381" s="99"/>
      <c r="D381" s="105"/>
      <c r="H381" s="14"/>
    </row>
    <row r="382">
      <c r="A382" s="99"/>
      <c r="D382" s="105"/>
      <c r="H382" s="14"/>
    </row>
    <row r="383">
      <c r="A383" s="99"/>
      <c r="D383" s="105"/>
      <c r="H383" s="14"/>
    </row>
    <row r="384">
      <c r="A384" s="99"/>
      <c r="D384" s="105"/>
      <c r="H384" s="14"/>
    </row>
    <row r="385">
      <c r="A385" s="99"/>
      <c r="D385" s="105"/>
      <c r="H385" s="14"/>
    </row>
    <row r="386">
      <c r="A386" s="99"/>
      <c r="D386" s="105"/>
      <c r="H386" s="14"/>
    </row>
    <row r="387">
      <c r="A387" s="99"/>
      <c r="D387" s="105"/>
      <c r="H387" s="14"/>
    </row>
    <row r="388">
      <c r="A388" s="99"/>
      <c r="D388" s="105"/>
      <c r="H388" s="14"/>
    </row>
    <row r="389">
      <c r="A389" s="99"/>
      <c r="D389" s="105"/>
      <c r="H389" s="14"/>
    </row>
    <row r="390">
      <c r="A390" s="99"/>
      <c r="D390" s="105"/>
      <c r="H390" s="14"/>
    </row>
    <row r="391">
      <c r="A391" s="99"/>
      <c r="D391" s="105"/>
      <c r="H391" s="14"/>
    </row>
    <row r="392">
      <c r="A392" s="99"/>
      <c r="D392" s="105"/>
      <c r="H392" s="14"/>
    </row>
    <row r="393">
      <c r="A393" s="99"/>
      <c r="D393" s="105"/>
      <c r="H393" s="14"/>
    </row>
    <row r="394">
      <c r="A394" s="99"/>
      <c r="D394" s="105"/>
      <c r="H394" s="14"/>
    </row>
    <row r="395">
      <c r="A395" s="99"/>
      <c r="D395" s="105"/>
      <c r="H395" s="14"/>
    </row>
    <row r="396">
      <c r="A396" s="99"/>
      <c r="D396" s="105"/>
      <c r="H396" s="14"/>
    </row>
    <row r="397">
      <c r="A397" s="99"/>
      <c r="D397" s="105"/>
      <c r="H397" s="14"/>
    </row>
    <row r="398">
      <c r="A398" s="99"/>
      <c r="D398" s="105"/>
      <c r="H398" s="14"/>
    </row>
    <row r="399">
      <c r="A399" s="99"/>
      <c r="D399" s="105"/>
      <c r="H399" s="14"/>
    </row>
    <row r="400">
      <c r="A400" s="99"/>
      <c r="D400" s="105"/>
      <c r="H400" s="14"/>
    </row>
    <row r="401">
      <c r="A401" s="99"/>
      <c r="D401" s="105"/>
      <c r="H401" s="14"/>
    </row>
    <row r="402">
      <c r="A402" s="99"/>
      <c r="D402" s="105"/>
      <c r="H402" s="14"/>
    </row>
    <row r="403">
      <c r="A403" s="99"/>
      <c r="D403" s="105"/>
      <c r="H403" s="14"/>
    </row>
    <row r="404">
      <c r="A404" s="99"/>
      <c r="D404" s="105"/>
      <c r="H404" s="14"/>
    </row>
    <row r="405">
      <c r="A405" s="99"/>
      <c r="D405" s="105"/>
      <c r="H405" s="14"/>
    </row>
    <row r="406">
      <c r="A406" s="99"/>
      <c r="D406" s="105"/>
      <c r="H406" s="14"/>
    </row>
    <row r="407">
      <c r="A407" s="99"/>
      <c r="D407" s="105"/>
      <c r="H407" s="14"/>
    </row>
    <row r="408">
      <c r="A408" s="99"/>
      <c r="D408" s="105"/>
      <c r="H408" s="14"/>
    </row>
    <row r="409">
      <c r="A409" s="99"/>
      <c r="D409" s="105"/>
      <c r="H409" s="14"/>
    </row>
    <row r="410">
      <c r="A410" s="99"/>
      <c r="D410" s="105"/>
      <c r="H410" s="14"/>
    </row>
    <row r="411">
      <c r="A411" s="99"/>
      <c r="D411" s="105"/>
      <c r="H411" s="14"/>
    </row>
    <row r="412">
      <c r="A412" s="99"/>
      <c r="D412" s="105"/>
      <c r="H412" s="14"/>
    </row>
    <row r="413">
      <c r="A413" s="99"/>
      <c r="D413" s="105"/>
      <c r="H413" s="14"/>
    </row>
    <row r="414">
      <c r="A414" s="99"/>
      <c r="D414" s="105"/>
      <c r="H414" s="14"/>
    </row>
    <row r="415">
      <c r="A415" s="99"/>
      <c r="D415" s="105"/>
      <c r="H415" s="14"/>
    </row>
    <row r="416">
      <c r="A416" s="99"/>
      <c r="D416" s="105"/>
      <c r="H416" s="14"/>
    </row>
    <row r="417">
      <c r="A417" s="99"/>
      <c r="D417" s="105"/>
      <c r="H417" s="14"/>
    </row>
    <row r="418">
      <c r="A418" s="99"/>
      <c r="D418" s="105"/>
      <c r="H418" s="14"/>
    </row>
    <row r="419">
      <c r="A419" s="99"/>
      <c r="D419" s="105"/>
      <c r="H419" s="14"/>
    </row>
    <row r="420">
      <c r="A420" s="99"/>
      <c r="D420" s="105"/>
      <c r="H420" s="14"/>
    </row>
    <row r="421">
      <c r="A421" s="99"/>
      <c r="D421" s="105"/>
      <c r="H421" s="14"/>
    </row>
    <row r="422">
      <c r="A422" s="99"/>
      <c r="D422" s="105"/>
      <c r="H422" s="14"/>
    </row>
    <row r="423">
      <c r="A423" s="99"/>
      <c r="D423" s="105"/>
      <c r="H423" s="14"/>
    </row>
    <row r="424">
      <c r="A424" s="99"/>
      <c r="D424" s="105"/>
      <c r="H424" s="14"/>
    </row>
    <row r="425">
      <c r="A425" s="99"/>
      <c r="D425" s="105"/>
      <c r="H425" s="14"/>
    </row>
    <row r="426">
      <c r="A426" s="99"/>
      <c r="D426" s="105"/>
      <c r="H426" s="14"/>
    </row>
    <row r="427">
      <c r="A427" s="99"/>
      <c r="D427" s="105"/>
      <c r="H427" s="14"/>
    </row>
    <row r="428">
      <c r="A428" s="99"/>
      <c r="D428" s="105"/>
      <c r="H428" s="14"/>
    </row>
    <row r="429">
      <c r="A429" s="99"/>
      <c r="D429" s="105"/>
      <c r="H429" s="14"/>
    </row>
    <row r="430">
      <c r="A430" s="99"/>
      <c r="D430" s="105"/>
      <c r="H430" s="14"/>
    </row>
    <row r="431">
      <c r="A431" s="99"/>
      <c r="D431" s="105"/>
      <c r="H431" s="14"/>
    </row>
    <row r="432">
      <c r="A432" s="99"/>
      <c r="D432" s="105"/>
      <c r="H432" s="14"/>
    </row>
    <row r="433">
      <c r="A433" s="99"/>
      <c r="D433" s="105"/>
      <c r="H433" s="14"/>
    </row>
    <row r="434">
      <c r="A434" s="99"/>
      <c r="D434" s="105"/>
      <c r="H434" s="14"/>
    </row>
    <row r="435">
      <c r="A435" s="99"/>
      <c r="D435" s="105"/>
      <c r="H435" s="14"/>
    </row>
    <row r="436">
      <c r="A436" s="99"/>
      <c r="D436" s="105"/>
      <c r="H436" s="14"/>
    </row>
    <row r="437">
      <c r="A437" s="99"/>
      <c r="D437" s="105"/>
      <c r="H437" s="14"/>
    </row>
    <row r="438">
      <c r="A438" s="99"/>
      <c r="D438" s="105"/>
      <c r="H438" s="14"/>
    </row>
    <row r="439">
      <c r="A439" s="99"/>
      <c r="D439" s="105"/>
      <c r="H439" s="14"/>
    </row>
    <row r="440">
      <c r="A440" s="99"/>
      <c r="D440" s="105"/>
      <c r="H440" s="14"/>
    </row>
    <row r="441">
      <c r="A441" s="99"/>
      <c r="D441" s="105"/>
      <c r="H441" s="14"/>
    </row>
    <row r="442">
      <c r="A442" s="99"/>
      <c r="D442" s="105"/>
      <c r="H442" s="14"/>
    </row>
    <row r="443">
      <c r="A443" s="99"/>
      <c r="D443" s="105"/>
      <c r="H443" s="14"/>
    </row>
    <row r="444">
      <c r="A444" s="99"/>
      <c r="D444" s="105"/>
      <c r="H444" s="14"/>
    </row>
    <row r="445">
      <c r="A445" s="99"/>
      <c r="D445" s="105"/>
      <c r="H445" s="14"/>
    </row>
    <row r="446">
      <c r="A446" s="99"/>
      <c r="D446" s="105"/>
      <c r="H446" s="14"/>
    </row>
    <row r="447">
      <c r="A447" s="99"/>
      <c r="D447" s="105"/>
      <c r="H447" s="14"/>
    </row>
    <row r="448">
      <c r="A448" s="99"/>
      <c r="D448" s="105"/>
      <c r="H448" s="14"/>
    </row>
    <row r="449">
      <c r="A449" s="99"/>
      <c r="D449" s="105"/>
      <c r="H449" s="14"/>
    </row>
    <row r="450">
      <c r="A450" s="99"/>
      <c r="D450" s="105"/>
      <c r="H450" s="14"/>
    </row>
    <row r="451">
      <c r="A451" s="99"/>
      <c r="D451" s="105"/>
      <c r="H451" s="14"/>
    </row>
    <row r="452">
      <c r="A452" s="99"/>
      <c r="D452" s="105"/>
      <c r="H452" s="14"/>
    </row>
    <row r="453">
      <c r="A453" s="99"/>
      <c r="D453" s="105"/>
      <c r="H453" s="14"/>
    </row>
    <row r="454">
      <c r="A454" s="99"/>
      <c r="D454" s="105"/>
      <c r="H454" s="14"/>
    </row>
    <row r="455">
      <c r="A455" s="99"/>
      <c r="D455" s="105"/>
      <c r="H455" s="14"/>
    </row>
    <row r="456">
      <c r="A456" s="99"/>
      <c r="D456" s="105"/>
      <c r="H456" s="14"/>
    </row>
    <row r="457">
      <c r="A457" s="99"/>
      <c r="D457" s="105"/>
      <c r="H457" s="14"/>
    </row>
    <row r="458">
      <c r="A458" s="99"/>
      <c r="D458" s="105"/>
      <c r="H458" s="14"/>
    </row>
    <row r="459">
      <c r="A459" s="99"/>
      <c r="D459" s="105"/>
      <c r="H459" s="14"/>
    </row>
    <row r="460">
      <c r="A460" s="99"/>
      <c r="D460" s="105"/>
      <c r="H460" s="14"/>
    </row>
    <row r="461">
      <c r="A461" s="99"/>
      <c r="D461" s="105"/>
      <c r="H461" s="14"/>
    </row>
    <row r="462">
      <c r="A462" s="99"/>
      <c r="D462" s="105"/>
      <c r="H462" s="14"/>
    </row>
    <row r="463">
      <c r="A463" s="99"/>
      <c r="D463" s="105"/>
      <c r="H463" s="14"/>
    </row>
    <row r="464">
      <c r="A464" s="99"/>
      <c r="D464" s="105"/>
      <c r="H464" s="14"/>
    </row>
    <row r="465">
      <c r="A465" s="99"/>
      <c r="D465" s="105"/>
      <c r="H465" s="14"/>
    </row>
    <row r="466">
      <c r="A466" s="99"/>
      <c r="D466" s="105"/>
      <c r="H466" s="14"/>
    </row>
    <row r="467">
      <c r="A467" s="99"/>
      <c r="D467" s="105"/>
      <c r="H467" s="14"/>
    </row>
    <row r="468">
      <c r="A468" s="99"/>
      <c r="D468" s="105"/>
      <c r="H468" s="14"/>
    </row>
    <row r="469">
      <c r="A469" s="99"/>
      <c r="D469" s="105"/>
      <c r="H469" s="14"/>
    </row>
    <row r="470">
      <c r="A470" s="99"/>
      <c r="D470" s="105"/>
      <c r="H470" s="14"/>
    </row>
    <row r="471">
      <c r="A471" s="99"/>
      <c r="D471" s="105"/>
      <c r="H471" s="14"/>
    </row>
    <row r="472">
      <c r="A472" s="99"/>
      <c r="D472" s="105"/>
      <c r="H472" s="14"/>
    </row>
    <row r="473">
      <c r="A473" s="99"/>
      <c r="D473" s="105"/>
      <c r="H473" s="14"/>
    </row>
    <row r="474">
      <c r="A474" s="99"/>
      <c r="D474" s="105"/>
      <c r="H474" s="14"/>
    </row>
    <row r="475">
      <c r="A475" s="99"/>
      <c r="D475" s="105"/>
      <c r="H475" s="14"/>
    </row>
    <row r="476">
      <c r="A476" s="99"/>
      <c r="D476" s="105"/>
      <c r="H476" s="14"/>
    </row>
    <row r="477">
      <c r="A477" s="99"/>
      <c r="D477" s="105"/>
      <c r="H477" s="14"/>
    </row>
    <row r="478">
      <c r="A478" s="99"/>
      <c r="D478" s="105"/>
      <c r="H478" s="14"/>
    </row>
    <row r="479">
      <c r="A479" s="99"/>
      <c r="D479" s="105"/>
      <c r="H479" s="14"/>
    </row>
    <row r="480">
      <c r="A480" s="99"/>
      <c r="D480" s="105"/>
      <c r="H480" s="14"/>
    </row>
    <row r="481">
      <c r="A481" s="99"/>
      <c r="D481" s="105"/>
      <c r="H481" s="14"/>
    </row>
    <row r="482">
      <c r="A482" s="99"/>
      <c r="D482" s="105"/>
      <c r="H482" s="14"/>
    </row>
    <row r="483">
      <c r="A483" s="99"/>
      <c r="D483" s="105"/>
      <c r="H483" s="14"/>
    </row>
    <row r="484">
      <c r="A484" s="99"/>
      <c r="D484" s="105"/>
      <c r="H484" s="14"/>
    </row>
    <row r="485">
      <c r="A485" s="99"/>
      <c r="D485" s="105"/>
      <c r="H485" s="14"/>
    </row>
    <row r="486">
      <c r="A486" s="99"/>
      <c r="D486" s="105"/>
      <c r="H486" s="14"/>
    </row>
    <row r="487">
      <c r="A487" s="99"/>
      <c r="D487" s="105"/>
      <c r="H487" s="14"/>
    </row>
    <row r="488">
      <c r="A488" s="99"/>
      <c r="D488" s="105"/>
      <c r="H488" s="14"/>
    </row>
    <row r="489">
      <c r="A489" s="99"/>
      <c r="D489" s="105"/>
      <c r="H489" s="14"/>
    </row>
    <row r="490">
      <c r="A490" s="99"/>
      <c r="D490" s="105"/>
      <c r="H490" s="14"/>
    </row>
    <row r="491">
      <c r="A491" s="99"/>
      <c r="D491" s="105"/>
      <c r="H491" s="14"/>
    </row>
    <row r="492">
      <c r="A492" s="99"/>
      <c r="D492" s="105"/>
      <c r="H492" s="14"/>
    </row>
    <row r="493">
      <c r="A493" s="99"/>
      <c r="D493" s="105"/>
      <c r="H493" s="14"/>
    </row>
    <row r="494">
      <c r="A494" s="99"/>
      <c r="D494" s="105"/>
      <c r="H494" s="14"/>
    </row>
    <row r="495">
      <c r="A495" s="99"/>
      <c r="D495" s="105"/>
      <c r="H495" s="14"/>
    </row>
    <row r="496">
      <c r="A496" s="99"/>
      <c r="D496" s="105"/>
      <c r="H496" s="14"/>
    </row>
    <row r="497">
      <c r="A497" s="99"/>
      <c r="D497" s="105"/>
      <c r="H497" s="14"/>
    </row>
    <row r="498">
      <c r="A498" s="99"/>
      <c r="D498" s="105"/>
      <c r="H498" s="14"/>
    </row>
    <row r="499">
      <c r="A499" s="99"/>
      <c r="D499" s="105"/>
      <c r="H499" s="14"/>
    </row>
    <row r="500">
      <c r="A500" s="99"/>
      <c r="D500" s="105"/>
      <c r="H500" s="14"/>
    </row>
    <row r="501">
      <c r="A501" s="99"/>
      <c r="D501" s="105"/>
      <c r="H501" s="14"/>
    </row>
    <row r="502">
      <c r="A502" s="99"/>
      <c r="D502" s="105"/>
      <c r="H502" s="14"/>
    </row>
    <row r="503">
      <c r="A503" s="99"/>
      <c r="D503" s="105"/>
      <c r="H503" s="14"/>
    </row>
    <row r="504">
      <c r="A504" s="99"/>
      <c r="D504" s="105"/>
      <c r="H504" s="14"/>
    </row>
    <row r="505">
      <c r="A505" s="99"/>
      <c r="D505" s="105"/>
      <c r="H505" s="14"/>
    </row>
    <row r="506">
      <c r="A506" s="99"/>
      <c r="D506" s="105"/>
      <c r="H506" s="14"/>
    </row>
    <row r="507">
      <c r="A507" s="99"/>
      <c r="D507" s="105"/>
      <c r="H507" s="14"/>
    </row>
    <row r="508">
      <c r="A508" s="99"/>
      <c r="D508" s="105"/>
      <c r="H508" s="14"/>
    </row>
    <row r="509">
      <c r="A509" s="99"/>
      <c r="D509" s="105"/>
      <c r="H509" s="14"/>
    </row>
    <row r="510">
      <c r="A510" s="99"/>
      <c r="D510" s="105"/>
      <c r="H510" s="14"/>
    </row>
    <row r="511">
      <c r="A511" s="99"/>
      <c r="D511" s="105"/>
      <c r="H511" s="14"/>
    </row>
    <row r="512">
      <c r="A512" s="99"/>
      <c r="D512" s="105"/>
      <c r="H512" s="14"/>
    </row>
    <row r="513">
      <c r="A513" s="99"/>
      <c r="D513" s="105"/>
      <c r="H513" s="14"/>
    </row>
    <row r="514">
      <c r="A514" s="99"/>
      <c r="D514" s="105"/>
      <c r="H514" s="14"/>
    </row>
    <row r="515">
      <c r="A515" s="99"/>
      <c r="D515" s="105"/>
      <c r="H515" s="14"/>
    </row>
    <row r="516">
      <c r="A516" s="99"/>
      <c r="D516" s="105"/>
      <c r="H516" s="14"/>
    </row>
    <row r="517">
      <c r="A517" s="99"/>
      <c r="D517" s="105"/>
      <c r="H517" s="14"/>
    </row>
    <row r="518">
      <c r="A518" s="99"/>
      <c r="D518" s="105"/>
      <c r="H518" s="14"/>
    </row>
    <row r="519">
      <c r="A519" s="99"/>
      <c r="D519" s="105"/>
      <c r="H519" s="14"/>
    </row>
    <row r="520">
      <c r="A520" s="99"/>
      <c r="D520" s="105"/>
      <c r="H520" s="14"/>
    </row>
    <row r="521">
      <c r="A521" s="99"/>
      <c r="D521" s="105"/>
      <c r="H521" s="14"/>
    </row>
    <row r="522">
      <c r="A522" s="99"/>
      <c r="D522" s="105"/>
      <c r="H522" s="14"/>
    </row>
    <row r="523">
      <c r="A523" s="99"/>
      <c r="D523" s="105"/>
      <c r="H523" s="14"/>
    </row>
    <row r="524">
      <c r="A524" s="99"/>
      <c r="D524" s="105"/>
      <c r="H524" s="14"/>
    </row>
    <row r="525">
      <c r="A525" s="99"/>
      <c r="D525" s="105"/>
      <c r="H525" s="14"/>
    </row>
    <row r="526">
      <c r="A526" s="99"/>
      <c r="D526" s="105"/>
      <c r="H526" s="14"/>
    </row>
    <row r="527">
      <c r="A527" s="99"/>
      <c r="D527" s="105"/>
      <c r="H527" s="14"/>
    </row>
    <row r="528">
      <c r="A528" s="99"/>
      <c r="D528" s="105"/>
      <c r="H528" s="14"/>
    </row>
    <row r="529">
      <c r="A529" s="99"/>
      <c r="D529" s="105"/>
      <c r="H529" s="14"/>
    </row>
    <row r="530">
      <c r="A530" s="99"/>
      <c r="D530" s="105"/>
      <c r="H530" s="14"/>
    </row>
    <row r="531">
      <c r="A531" s="99"/>
      <c r="D531" s="105"/>
      <c r="H531" s="14"/>
    </row>
    <row r="532">
      <c r="A532" s="99"/>
      <c r="D532" s="105"/>
      <c r="H532" s="14"/>
    </row>
    <row r="533">
      <c r="A533" s="99"/>
      <c r="D533" s="105"/>
      <c r="H533" s="14"/>
    </row>
    <row r="534">
      <c r="A534" s="99"/>
      <c r="D534" s="105"/>
      <c r="H534" s="14"/>
    </row>
    <row r="535">
      <c r="A535" s="99"/>
      <c r="D535" s="105"/>
      <c r="H535" s="14"/>
    </row>
    <row r="536">
      <c r="A536" s="99"/>
      <c r="D536" s="105"/>
      <c r="H536" s="14"/>
    </row>
    <row r="537">
      <c r="A537" s="99"/>
      <c r="D537" s="105"/>
      <c r="H537" s="14"/>
    </row>
    <row r="538">
      <c r="A538" s="99"/>
      <c r="D538" s="105"/>
      <c r="H538" s="14"/>
    </row>
    <row r="539">
      <c r="A539" s="99"/>
      <c r="D539" s="105"/>
      <c r="H539" s="14"/>
    </row>
    <row r="540">
      <c r="A540" s="99"/>
      <c r="D540" s="105"/>
      <c r="H540" s="14"/>
    </row>
    <row r="541">
      <c r="A541" s="99"/>
      <c r="D541" s="105"/>
      <c r="H541" s="14"/>
    </row>
    <row r="542">
      <c r="A542" s="99"/>
      <c r="D542" s="105"/>
      <c r="H542" s="14"/>
    </row>
    <row r="543">
      <c r="A543" s="99"/>
      <c r="D543" s="105"/>
      <c r="H543" s="14"/>
    </row>
    <row r="544">
      <c r="A544" s="99"/>
      <c r="D544" s="105"/>
      <c r="H544" s="14"/>
    </row>
    <row r="545">
      <c r="A545" s="99"/>
      <c r="D545" s="105"/>
      <c r="H545" s="14"/>
    </row>
    <row r="546">
      <c r="A546" s="99"/>
      <c r="D546" s="105"/>
      <c r="H546" s="14"/>
    </row>
    <row r="547">
      <c r="A547" s="99"/>
      <c r="D547" s="105"/>
      <c r="H547" s="14"/>
    </row>
    <row r="548">
      <c r="A548" s="99"/>
      <c r="D548" s="105"/>
      <c r="H548" s="14"/>
    </row>
    <row r="549">
      <c r="A549" s="99"/>
      <c r="D549" s="105"/>
      <c r="H549" s="14"/>
    </row>
    <row r="550">
      <c r="A550" s="99"/>
      <c r="D550" s="105"/>
      <c r="H550" s="14"/>
    </row>
    <row r="551">
      <c r="A551" s="99"/>
      <c r="D551" s="105"/>
      <c r="H551" s="14"/>
    </row>
    <row r="552">
      <c r="A552" s="99"/>
      <c r="D552" s="105"/>
      <c r="H552" s="14"/>
    </row>
    <row r="553">
      <c r="A553" s="99"/>
      <c r="D553" s="105"/>
      <c r="H553" s="14"/>
    </row>
    <row r="554">
      <c r="A554" s="99"/>
      <c r="D554" s="105"/>
      <c r="H554" s="14"/>
    </row>
    <row r="555">
      <c r="A555" s="99"/>
      <c r="D555" s="105"/>
      <c r="H555" s="14"/>
    </row>
    <row r="556">
      <c r="A556" s="99"/>
      <c r="D556" s="105"/>
      <c r="H556" s="14"/>
    </row>
    <row r="557">
      <c r="A557" s="99"/>
      <c r="D557" s="105"/>
      <c r="H557" s="14"/>
    </row>
    <row r="558">
      <c r="A558" s="99"/>
      <c r="D558" s="105"/>
      <c r="H558" s="14"/>
    </row>
    <row r="559">
      <c r="A559" s="99"/>
      <c r="D559" s="105"/>
      <c r="H559" s="14"/>
    </row>
    <row r="560">
      <c r="A560" s="99"/>
      <c r="D560" s="105"/>
      <c r="H560" s="14"/>
    </row>
    <row r="561">
      <c r="A561" s="99"/>
      <c r="D561" s="105"/>
      <c r="H561" s="14"/>
    </row>
    <row r="562">
      <c r="A562" s="99"/>
      <c r="D562" s="105"/>
      <c r="H562" s="14"/>
    </row>
    <row r="563">
      <c r="A563" s="99"/>
      <c r="D563" s="105"/>
      <c r="H563" s="14"/>
    </row>
    <row r="564">
      <c r="A564" s="99"/>
      <c r="D564" s="105"/>
      <c r="H564" s="14"/>
    </row>
    <row r="565">
      <c r="A565" s="99"/>
      <c r="D565" s="105"/>
      <c r="H565" s="14"/>
    </row>
    <row r="566">
      <c r="A566" s="99"/>
      <c r="D566" s="105"/>
      <c r="H566" s="14"/>
    </row>
    <row r="567">
      <c r="A567" s="99"/>
      <c r="D567" s="105"/>
      <c r="H567" s="14"/>
    </row>
    <row r="568">
      <c r="A568" s="99"/>
      <c r="D568" s="105"/>
      <c r="H568" s="14"/>
    </row>
    <row r="569">
      <c r="A569" s="99"/>
      <c r="D569" s="105"/>
      <c r="H569" s="14"/>
    </row>
    <row r="570">
      <c r="A570" s="99"/>
      <c r="D570" s="105"/>
      <c r="H570" s="14"/>
    </row>
    <row r="571">
      <c r="A571" s="99"/>
      <c r="D571" s="105"/>
      <c r="H571" s="14"/>
    </row>
    <row r="572">
      <c r="A572" s="99"/>
      <c r="D572" s="105"/>
      <c r="H572" s="14"/>
    </row>
    <row r="573">
      <c r="A573" s="99"/>
      <c r="D573" s="105"/>
      <c r="H573" s="14"/>
    </row>
    <row r="574">
      <c r="A574" s="99"/>
      <c r="D574" s="105"/>
      <c r="H574" s="14"/>
    </row>
    <row r="575">
      <c r="A575" s="99"/>
      <c r="D575" s="105"/>
      <c r="H575" s="14"/>
    </row>
    <row r="576">
      <c r="A576" s="99"/>
      <c r="D576" s="105"/>
      <c r="H576" s="14"/>
    </row>
    <row r="577">
      <c r="A577" s="99"/>
      <c r="D577" s="105"/>
      <c r="H577" s="14"/>
    </row>
    <row r="578">
      <c r="A578" s="99"/>
      <c r="D578" s="105"/>
      <c r="H578" s="14"/>
    </row>
    <row r="579">
      <c r="A579" s="99"/>
      <c r="D579" s="105"/>
      <c r="H579" s="14"/>
    </row>
    <row r="580">
      <c r="A580" s="99"/>
      <c r="D580" s="105"/>
      <c r="H580" s="14"/>
    </row>
    <row r="581">
      <c r="A581" s="99"/>
      <c r="D581" s="105"/>
      <c r="H581" s="14"/>
    </row>
    <row r="582">
      <c r="A582" s="99"/>
      <c r="D582" s="105"/>
      <c r="H582" s="14"/>
    </row>
    <row r="583">
      <c r="A583" s="99"/>
      <c r="D583" s="105"/>
      <c r="H583" s="14"/>
    </row>
    <row r="584">
      <c r="A584" s="99"/>
      <c r="D584" s="105"/>
      <c r="H584" s="14"/>
    </row>
    <row r="585">
      <c r="A585" s="99"/>
      <c r="D585" s="105"/>
      <c r="H585" s="14"/>
    </row>
    <row r="586">
      <c r="A586" s="99"/>
      <c r="D586" s="105"/>
      <c r="H586" s="14"/>
    </row>
    <row r="587">
      <c r="A587" s="99"/>
      <c r="D587" s="105"/>
      <c r="H587" s="14"/>
    </row>
    <row r="588">
      <c r="A588" s="99"/>
      <c r="D588" s="105"/>
      <c r="H588" s="14"/>
    </row>
    <row r="589">
      <c r="A589" s="99"/>
      <c r="D589" s="105"/>
      <c r="H589" s="14"/>
    </row>
    <row r="590">
      <c r="A590" s="99"/>
      <c r="D590" s="105"/>
      <c r="H590" s="14"/>
    </row>
    <row r="591">
      <c r="A591" s="99"/>
      <c r="D591" s="105"/>
      <c r="H591" s="14"/>
    </row>
    <row r="592">
      <c r="A592" s="99"/>
      <c r="D592" s="105"/>
      <c r="H592" s="14"/>
    </row>
    <row r="593">
      <c r="A593" s="99"/>
      <c r="D593" s="105"/>
      <c r="H593" s="14"/>
    </row>
    <row r="594">
      <c r="A594" s="99"/>
      <c r="D594" s="105"/>
      <c r="H594" s="14"/>
    </row>
    <row r="595">
      <c r="A595" s="99"/>
      <c r="D595" s="105"/>
      <c r="H595" s="14"/>
    </row>
    <row r="596">
      <c r="A596" s="99"/>
      <c r="D596" s="105"/>
      <c r="H596" s="14"/>
    </row>
    <row r="597">
      <c r="A597" s="99"/>
      <c r="D597" s="105"/>
      <c r="H597" s="14"/>
    </row>
    <row r="598">
      <c r="A598" s="99"/>
      <c r="D598" s="105"/>
      <c r="H598" s="14"/>
    </row>
    <row r="599">
      <c r="A599" s="99"/>
      <c r="D599" s="105"/>
      <c r="H599" s="14"/>
    </row>
    <row r="600">
      <c r="A600" s="99"/>
      <c r="D600" s="105"/>
      <c r="H600" s="14"/>
    </row>
    <row r="601">
      <c r="A601" s="99"/>
      <c r="D601" s="105"/>
      <c r="H601" s="14"/>
    </row>
    <row r="602">
      <c r="A602" s="99"/>
      <c r="D602" s="105"/>
      <c r="H602" s="14"/>
    </row>
    <row r="603">
      <c r="A603" s="99"/>
      <c r="D603" s="105"/>
      <c r="H603" s="14"/>
    </row>
    <row r="604">
      <c r="A604" s="99"/>
      <c r="D604" s="105"/>
      <c r="H604" s="14"/>
    </row>
    <row r="605">
      <c r="A605" s="99"/>
      <c r="D605" s="105"/>
      <c r="H605" s="14"/>
    </row>
    <row r="606">
      <c r="A606" s="99"/>
      <c r="D606" s="105"/>
      <c r="H606" s="14"/>
    </row>
    <row r="607">
      <c r="A607" s="99"/>
      <c r="D607" s="105"/>
      <c r="H607" s="14"/>
    </row>
    <row r="608">
      <c r="A608" s="99"/>
      <c r="D608" s="105"/>
      <c r="H608" s="14"/>
    </row>
    <row r="609">
      <c r="A609" s="99"/>
      <c r="D609" s="105"/>
      <c r="H609" s="14"/>
    </row>
    <row r="610">
      <c r="A610" s="99"/>
      <c r="D610" s="105"/>
      <c r="H610" s="14"/>
    </row>
    <row r="611">
      <c r="A611" s="99"/>
      <c r="D611" s="105"/>
      <c r="H611" s="14"/>
    </row>
    <row r="612">
      <c r="A612" s="99"/>
      <c r="D612" s="105"/>
      <c r="H612" s="14"/>
    </row>
    <row r="613">
      <c r="A613" s="99"/>
      <c r="D613" s="105"/>
      <c r="H613" s="14"/>
    </row>
    <row r="614">
      <c r="A614" s="99"/>
      <c r="D614" s="105"/>
      <c r="H614" s="14"/>
    </row>
    <row r="615">
      <c r="A615" s="99"/>
      <c r="D615" s="105"/>
      <c r="H615" s="14"/>
    </row>
    <row r="616">
      <c r="A616" s="99"/>
      <c r="D616" s="105"/>
      <c r="H616" s="14"/>
    </row>
    <row r="617">
      <c r="A617" s="99"/>
      <c r="D617" s="105"/>
      <c r="H617" s="14"/>
    </row>
    <row r="618">
      <c r="A618" s="99"/>
      <c r="D618" s="105"/>
      <c r="H618" s="14"/>
    </row>
    <row r="619">
      <c r="A619" s="99"/>
      <c r="D619" s="105"/>
      <c r="H619" s="14"/>
    </row>
    <row r="620">
      <c r="A620" s="99"/>
      <c r="D620" s="105"/>
      <c r="H620" s="14"/>
    </row>
    <row r="621">
      <c r="A621" s="99"/>
      <c r="D621" s="105"/>
      <c r="H621" s="14"/>
    </row>
    <row r="622">
      <c r="A622" s="99"/>
      <c r="D622" s="105"/>
      <c r="H622" s="14"/>
    </row>
    <row r="623">
      <c r="A623" s="99"/>
      <c r="D623" s="105"/>
      <c r="H623" s="14"/>
    </row>
    <row r="624">
      <c r="A624" s="99"/>
      <c r="D624" s="105"/>
      <c r="H624" s="14"/>
    </row>
    <row r="625">
      <c r="A625" s="99"/>
      <c r="D625" s="105"/>
      <c r="H625" s="14"/>
    </row>
    <row r="626">
      <c r="A626" s="99"/>
      <c r="D626" s="105"/>
      <c r="H626" s="14"/>
    </row>
    <row r="627">
      <c r="A627" s="99"/>
      <c r="D627" s="105"/>
      <c r="H627" s="14"/>
    </row>
    <row r="628">
      <c r="A628" s="99"/>
      <c r="D628" s="105"/>
      <c r="H628" s="14"/>
    </row>
    <row r="629">
      <c r="A629" s="99"/>
      <c r="D629" s="105"/>
      <c r="H629" s="14"/>
    </row>
    <row r="630">
      <c r="A630" s="99"/>
      <c r="D630" s="105"/>
      <c r="H630" s="14"/>
    </row>
    <row r="631">
      <c r="A631" s="99"/>
      <c r="D631" s="105"/>
      <c r="H631" s="14"/>
    </row>
    <row r="632">
      <c r="A632" s="99"/>
      <c r="D632" s="105"/>
      <c r="H632" s="14"/>
    </row>
    <row r="633">
      <c r="A633" s="99"/>
      <c r="D633" s="105"/>
      <c r="H633" s="14"/>
    </row>
    <row r="634">
      <c r="A634" s="99"/>
      <c r="D634" s="105"/>
      <c r="H634" s="14"/>
    </row>
    <row r="635">
      <c r="A635" s="99"/>
      <c r="D635" s="105"/>
      <c r="H635" s="14"/>
    </row>
    <row r="636">
      <c r="A636" s="99"/>
      <c r="D636" s="105"/>
      <c r="H636" s="14"/>
    </row>
    <row r="637">
      <c r="A637" s="99"/>
      <c r="D637" s="105"/>
      <c r="H637" s="14"/>
    </row>
    <row r="638">
      <c r="A638" s="99"/>
      <c r="D638" s="105"/>
      <c r="H638" s="14"/>
    </row>
    <row r="639">
      <c r="A639" s="99"/>
      <c r="D639" s="105"/>
      <c r="H639" s="14"/>
    </row>
    <row r="640">
      <c r="A640" s="99"/>
      <c r="D640" s="105"/>
      <c r="H640" s="14"/>
    </row>
    <row r="641">
      <c r="A641" s="99"/>
      <c r="D641" s="105"/>
      <c r="H641" s="14"/>
    </row>
    <row r="642">
      <c r="A642" s="99"/>
      <c r="D642" s="105"/>
      <c r="H642" s="14"/>
    </row>
    <row r="643">
      <c r="A643" s="99"/>
      <c r="D643" s="105"/>
      <c r="H643" s="14"/>
    </row>
    <row r="644">
      <c r="A644" s="99"/>
      <c r="D644" s="105"/>
      <c r="H644" s="14"/>
    </row>
    <row r="645">
      <c r="A645" s="99"/>
      <c r="D645" s="105"/>
      <c r="H645" s="14"/>
    </row>
    <row r="646">
      <c r="A646" s="99"/>
      <c r="D646" s="105"/>
      <c r="H646" s="14"/>
    </row>
    <row r="647">
      <c r="A647" s="99"/>
      <c r="D647" s="105"/>
      <c r="H647" s="14"/>
    </row>
    <row r="648">
      <c r="A648" s="99"/>
      <c r="D648" s="105"/>
      <c r="H648" s="14"/>
    </row>
    <row r="649">
      <c r="A649" s="99"/>
      <c r="D649" s="105"/>
      <c r="H649" s="14"/>
    </row>
    <row r="650">
      <c r="A650" s="99"/>
      <c r="D650" s="105"/>
      <c r="H650" s="14"/>
    </row>
    <row r="651">
      <c r="A651" s="99"/>
      <c r="D651" s="105"/>
      <c r="H651" s="14"/>
    </row>
    <row r="652">
      <c r="A652" s="99"/>
      <c r="D652" s="105"/>
      <c r="H652" s="14"/>
    </row>
    <row r="653">
      <c r="A653" s="99"/>
      <c r="D653" s="105"/>
      <c r="H653" s="14"/>
    </row>
    <row r="654">
      <c r="A654" s="99"/>
      <c r="D654" s="105"/>
      <c r="H654" s="14"/>
    </row>
    <row r="655">
      <c r="A655" s="99"/>
      <c r="D655" s="105"/>
      <c r="H655" s="14"/>
    </row>
    <row r="656">
      <c r="A656" s="99"/>
      <c r="D656" s="105"/>
      <c r="H656" s="14"/>
    </row>
    <row r="657">
      <c r="A657" s="99"/>
      <c r="D657" s="105"/>
      <c r="H657" s="14"/>
    </row>
    <row r="658">
      <c r="A658" s="99"/>
      <c r="D658" s="105"/>
      <c r="H658" s="14"/>
    </row>
    <row r="659">
      <c r="A659" s="99"/>
      <c r="D659" s="105"/>
      <c r="H659" s="14"/>
    </row>
    <row r="660">
      <c r="A660" s="99"/>
      <c r="D660" s="105"/>
      <c r="H660" s="14"/>
    </row>
    <row r="661">
      <c r="A661" s="99"/>
      <c r="D661" s="105"/>
      <c r="H661" s="14"/>
    </row>
    <row r="662">
      <c r="A662" s="99"/>
      <c r="D662" s="105"/>
      <c r="H662" s="14"/>
    </row>
    <row r="663">
      <c r="A663" s="99"/>
      <c r="D663" s="105"/>
      <c r="H663" s="14"/>
    </row>
    <row r="664">
      <c r="A664" s="99"/>
      <c r="D664" s="105"/>
      <c r="H664" s="14"/>
    </row>
    <row r="665">
      <c r="A665" s="99"/>
      <c r="D665" s="105"/>
      <c r="H665" s="14"/>
    </row>
    <row r="666">
      <c r="A666" s="99"/>
      <c r="D666" s="105"/>
      <c r="H666" s="14"/>
    </row>
    <row r="667">
      <c r="A667" s="99"/>
      <c r="D667" s="105"/>
      <c r="H667" s="14"/>
    </row>
    <row r="668">
      <c r="A668" s="99"/>
      <c r="D668" s="105"/>
      <c r="H668" s="14"/>
    </row>
    <row r="669">
      <c r="A669" s="99"/>
      <c r="D669" s="105"/>
      <c r="H669" s="14"/>
    </row>
    <row r="670">
      <c r="A670" s="99"/>
      <c r="D670" s="105"/>
      <c r="H670" s="14"/>
    </row>
    <row r="671">
      <c r="A671" s="99"/>
      <c r="D671" s="105"/>
      <c r="H671" s="14"/>
    </row>
    <row r="672">
      <c r="A672" s="99"/>
      <c r="D672" s="105"/>
      <c r="H672" s="14"/>
    </row>
    <row r="673">
      <c r="A673" s="99"/>
      <c r="D673" s="105"/>
      <c r="H673" s="14"/>
    </row>
    <row r="674">
      <c r="A674" s="99"/>
      <c r="D674" s="105"/>
      <c r="H674" s="14"/>
    </row>
    <row r="675">
      <c r="A675" s="99"/>
      <c r="D675" s="105"/>
      <c r="H675" s="14"/>
    </row>
    <row r="676">
      <c r="A676" s="99"/>
      <c r="D676" s="105"/>
      <c r="H676" s="14"/>
    </row>
    <row r="677">
      <c r="A677" s="99"/>
      <c r="D677" s="105"/>
      <c r="H677" s="14"/>
    </row>
    <row r="678">
      <c r="A678" s="99"/>
      <c r="D678" s="105"/>
      <c r="H678" s="14"/>
    </row>
    <row r="679">
      <c r="A679" s="99"/>
      <c r="D679" s="105"/>
      <c r="H679" s="14"/>
    </row>
    <row r="680">
      <c r="A680" s="99"/>
      <c r="D680" s="105"/>
      <c r="H680" s="14"/>
    </row>
    <row r="681">
      <c r="A681" s="99"/>
      <c r="D681" s="105"/>
      <c r="H681" s="14"/>
    </row>
    <row r="682">
      <c r="A682" s="99"/>
      <c r="D682" s="105"/>
      <c r="H682" s="14"/>
    </row>
    <row r="683">
      <c r="A683" s="99"/>
      <c r="D683" s="105"/>
      <c r="H683" s="14"/>
    </row>
    <row r="684">
      <c r="A684" s="99"/>
      <c r="D684" s="105"/>
      <c r="H684" s="14"/>
    </row>
    <row r="685">
      <c r="A685" s="99"/>
      <c r="D685" s="105"/>
      <c r="H685" s="14"/>
    </row>
    <row r="686">
      <c r="A686" s="99"/>
      <c r="D686" s="105"/>
      <c r="H686" s="14"/>
    </row>
    <row r="687">
      <c r="A687" s="99"/>
      <c r="D687" s="105"/>
      <c r="H687" s="14"/>
    </row>
    <row r="688">
      <c r="A688" s="99"/>
      <c r="D688" s="105"/>
      <c r="H688" s="14"/>
    </row>
    <row r="689">
      <c r="A689" s="99"/>
      <c r="D689" s="105"/>
      <c r="H689" s="14"/>
    </row>
    <row r="690">
      <c r="A690" s="99"/>
      <c r="D690" s="105"/>
      <c r="H690" s="14"/>
    </row>
    <row r="691">
      <c r="A691" s="99"/>
      <c r="D691" s="105"/>
      <c r="H691" s="14"/>
    </row>
    <row r="692">
      <c r="A692" s="99"/>
      <c r="D692" s="105"/>
      <c r="H692" s="14"/>
    </row>
    <row r="693">
      <c r="A693" s="99"/>
      <c r="D693" s="105"/>
      <c r="H693" s="14"/>
    </row>
    <row r="694">
      <c r="A694" s="99"/>
      <c r="D694" s="105"/>
      <c r="H694" s="14"/>
    </row>
    <row r="695">
      <c r="A695" s="99"/>
      <c r="D695" s="105"/>
      <c r="H695" s="14"/>
    </row>
    <row r="696">
      <c r="A696" s="99"/>
      <c r="D696" s="105"/>
      <c r="H696" s="14"/>
    </row>
    <row r="697">
      <c r="A697" s="99"/>
      <c r="D697" s="105"/>
      <c r="H697" s="14"/>
    </row>
    <row r="698">
      <c r="A698" s="99"/>
      <c r="D698" s="105"/>
      <c r="H698" s="14"/>
    </row>
    <row r="699">
      <c r="A699" s="99"/>
      <c r="D699" s="105"/>
      <c r="H699" s="14"/>
    </row>
    <row r="700">
      <c r="A700" s="99"/>
      <c r="D700" s="105"/>
      <c r="H700" s="14"/>
    </row>
    <row r="701">
      <c r="A701" s="99"/>
      <c r="D701" s="105"/>
      <c r="H701" s="14"/>
    </row>
    <row r="702">
      <c r="A702" s="99"/>
      <c r="D702" s="105"/>
      <c r="H702" s="14"/>
    </row>
    <row r="703">
      <c r="A703" s="99"/>
      <c r="D703" s="105"/>
      <c r="H703" s="14"/>
    </row>
    <row r="704">
      <c r="A704" s="99"/>
      <c r="D704" s="105"/>
      <c r="H704" s="14"/>
    </row>
    <row r="705">
      <c r="A705" s="99"/>
      <c r="D705" s="105"/>
      <c r="H705" s="14"/>
    </row>
    <row r="706">
      <c r="A706" s="99"/>
      <c r="D706" s="105"/>
      <c r="H706" s="14"/>
    </row>
    <row r="707">
      <c r="A707" s="99"/>
      <c r="D707" s="105"/>
      <c r="H707" s="14"/>
    </row>
    <row r="708">
      <c r="A708" s="99"/>
      <c r="D708" s="105"/>
      <c r="H708" s="14"/>
    </row>
    <row r="709">
      <c r="A709" s="99"/>
      <c r="D709" s="105"/>
      <c r="H709" s="14"/>
    </row>
    <row r="710">
      <c r="A710" s="99"/>
      <c r="D710" s="105"/>
      <c r="H710" s="14"/>
    </row>
    <row r="711">
      <c r="A711" s="99"/>
      <c r="D711" s="105"/>
      <c r="H711" s="14"/>
    </row>
    <row r="712">
      <c r="A712" s="99"/>
      <c r="D712" s="105"/>
      <c r="H712" s="14"/>
    </row>
    <row r="713">
      <c r="A713" s="99"/>
      <c r="D713" s="105"/>
      <c r="H713" s="14"/>
    </row>
    <row r="714">
      <c r="A714" s="99"/>
      <c r="D714" s="105"/>
      <c r="H714" s="14"/>
    </row>
    <row r="715">
      <c r="A715" s="99"/>
      <c r="D715" s="105"/>
      <c r="H715" s="14"/>
    </row>
    <row r="716">
      <c r="A716" s="99"/>
      <c r="D716" s="105"/>
      <c r="H716" s="14"/>
    </row>
    <row r="717">
      <c r="A717" s="99"/>
      <c r="D717" s="105"/>
      <c r="H717" s="14"/>
    </row>
    <row r="718">
      <c r="A718" s="99"/>
      <c r="D718" s="105"/>
      <c r="H718" s="14"/>
    </row>
    <row r="719">
      <c r="A719" s="99"/>
      <c r="D719" s="105"/>
      <c r="H719" s="14"/>
    </row>
    <row r="720">
      <c r="A720" s="99"/>
      <c r="D720" s="105"/>
      <c r="H720" s="14"/>
    </row>
    <row r="721">
      <c r="A721" s="99"/>
      <c r="D721" s="105"/>
      <c r="H721" s="14"/>
    </row>
    <row r="722">
      <c r="A722" s="99"/>
      <c r="D722" s="105"/>
      <c r="H722" s="14"/>
    </row>
    <row r="723">
      <c r="A723" s="99"/>
      <c r="D723" s="105"/>
      <c r="H723" s="14"/>
    </row>
    <row r="724">
      <c r="A724" s="99"/>
      <c r="D724" s="105"/>
      <c r="H724" s="14"/>
    </row>
    <row r="725">
      <c r="A725" s="99"/>
      <c r="D725" s="105"/>
      <c r="H725" s="14"/>
    </row>
    <row r="726">
      <c r="A726" s="99"/>
      <c r="D726" s="105"/>
      <c r="H726" s="14"/>
    </row>
    <row r="727">
      <c r="A727" s="99"/>
      <c r="D727" s="105"/>
      <c r="H727" s="14"/>
    </row>
    <row r="728">
      <c r="A728" s="99"/>
      <c r="D728" s="105"/>
      <c r="H728" s="14"/>
    </row>
    <row r="729">
      <c r="A729" s="99"/>
      <c r="D729" s="105"/>
      <c r="H729" s="14"/>
    </row>
    <row r="730">
      <c r="A730" s="99"/>
      <c r="D730" s="105"/>
      <c r="H730" s="14"/>
    </row>
    <row r="731">
      <c r="A731" s="99"/>
      <c r="D731" s="105"/>
      <c r="H731" s="14"/>
    </row>
    <row r="732">
      <c r="A732" s="99"/>
      <c r="D732" s="105"/>
      <c r="H732" s="14"/>
    </row>
    <row r="733">
      <c r="A733" s="99"/>
      <c r="D733" s="105"/>
      <c r="H733" s="14"/>
    </row>
    <row r="734">
      <c r="A734" s="99"/>
      <c r="D734" s="105"/>
      <c r="H734" s="14"/>
    </row>
    <row r="735">
      <c r="A735" s="99"/>
      <c r="D735" s="105"/>
      <c r="H735" s="14"/>
    </row>
    <row r="736">
      <c r="A736" s="99"/>
      <c r="D736" s="105"/>
      <c r="H736" s="14"/>
    </row>
    <row r="737">
      <c r="A737" s="99"/>
      <c r="D737" s="105"/>
      <c r="H737" s="14"/>
    </row>
    <row r="738">
      <c r="A738" s="99"/>
      <c r="D738" s="105"/>
      <c r="H738" s="14"/>
    </row>
    <row r="739">
      <c r="A739" s="99"/>
      <c r="D739" s="105"/>
      <c r="H739" s="14"/>
    </row>
    <row r="740">
      <c r="A740" s="99"/>
      <c r="D740" s="105"/>
      <c r="H740" s="14"/>
    </row>
    <row r="741">
      <c r="A741" s="99"/>
      <c r="D741" s="105"/>
      <c r="H741" s="14"/>
    </row>
    <row r="742">
      <c r="A742" s="99"/>
      <c r="D742" s="105"/>
      <c r="H742" s="14"/>
    </row>
    <row r="743">
      <c r="A743" s="99"/>
      <c r="D743" s="105"/>
      <c r="H743" s="14"/>
    </row>
    <row r="744">
      <c r="A744" s="99"/>
      <c r="D744" s="105"/>
      <c r="H744" s="14"/>
    </row>
    <row r="745">
      <c r="A745" s="99"/>
      <c r="D745" s="105"/>
      <c r="H745" s="14"/>
    </row>
    <row r="746">
      <c r="A746" s="99"/>
      <c r="D746" s="105"/>
      <c r="H746" s="14"/>
    </row>
    <row r="747">
      <c r="A747" s="99"/>
      <c r="D747" s="105"/>
      <c r="H747" s="14"/>
    </row>
    <row r="748">
      <c r="A748" s="99"/>
      <c r="D748" s="105"/>
      <c r="H748" s="14"/>
    </row>
    <row r="749">
      <c r="A749" s="99"/>
      <c r="D749" s="105"/>
      <c r="H749" s="14"/>
    </row>
    <row r="750">
      <c r="A750" s="99"/>
      <c r="D750" s="105"/>
      <c r="H750" s="14"/>
    </row>
    <row r="751">
      <c r="A751" s="99"/>
      <c r="D751" s="105"/>
      <c r="H751" s="14"/>
    </row>
    <row r="752">
      <c r="A752" s="99"/>
      <c r="D752" s="105"/>
      <c r="H752" s="14"/>
    </row>
    <row r="753">
      <c r="A753" s="99"/>
      <c r="D753" s="105"/>
      <c r="H753" s="14"/>
    </row>
    <row r="754">
      <c r="A754" s="99"/>
      <c r="D754" s="105"/>
      <c r="H754" s="14"/>
    </row>
    <row r="755">
      <c r="A755" s="99"/>
      <c r="D755" s="105"/>
      <c r="H755" s="14"/>
    </row>
    <row r="756">
      <c r="A756" s="99"/>
      <c r="D756" s="105"/>
      <c r="H756" s="14"/>
    </row>
    <row r="757">
      <c r="A757" s="99"/>
      <c r="D757" s="105"/>
      <c r="H757" s="14"/>
    </row>
    <row r="758">
      <c r="A758" s="99"/>
      <c r="D758" s="105"/>
      <c r="H758" s="14"/>
    </row>
    <row r="759">
      <c r="A759" s="99"/>
      <c r="D759" s="105"/>
      <c r="H759" s="14"/>
    </row>
    <row r="760">
      <c r="A760" s="99"/>
      <c r="D760" s="105"/>
      <c r="H760" s="14"/>
    </row>
    <row r="761">
      <c r="A761" s="99"/>
      <c r="D761" s="105"/>
      <c r="H761" s="14"/>
    </row>
    <row r="762">
      <c r="A762" s="99"/>
      <c r="D762" s="105"/>
      <c r="H762" s="14"/>
    </row>
    <row r="763">
      <c r="A763" s="99"/>
      <c r="D763" s="105"/>
      <c r="H763" s="14"/>
    </row>
    <row r="764">
      <c r="A764" s="99"/>
      <c r="D764" s="105"/>
      <c r="H764" s="14"/>
    </row>
    <row r="765">
      <c r="A765" s="99"/>
      <c r="D765" s="105"/>
      <c r="H765" s="14"/>
    </row>
    <row r="766">
      <c r="A766" s="99"/>
      <c r="D766" s="105"/>
      <c r="H766" s="14"/>
    </row>
    <row r="767">
      <c r="A767" s="99"/>
      <c r="D767" s="105"/>
      <c r="H767" s="14"/>
    </row>
    <row r="768">
      <c r="A768" s="99"/>
      <c r="D768" s="105"/>
      <c r="H768" s="14"/>
    </row>
    <row r="769">
      <c r="A769" s="99"/>
      <c r="D769" s="105"/>
      <c r="H769" s="14"/>
    </row>
    <row r="770">
      <c r="A770" s="99"/>
      <c r="D770" s="105"/>
      <c r="H770" s="14"/>
    </row>
    <row r="771">
      <c r="A771" s="99"/>
      <c r="D771" s="105"/>
      <c r="H771" s="14"/>
    </row>
    <row r="772">
      <c r="A772" s="99"/>
      <c r="D772" s="105"/>
      <c r="H772" s="14"/>
    </row>
    <row r="773">
      <c r="A773" s="99"/>
      <c r="D773" s="105"/>
      <c r="H773" s="14"/>
    </row>
    <row r="774">
      <c r="A774" s="99"/>
      <c r="D774" s="105"/>
      <c r="H774" s="14"/>
    </row>
    <row r="775">
      <c r="A775" s="99"/>
      <c r="D775" s="105"/>
      <c r="H775" s="14"/>
    </row>
    <row r="776">
      <c r="A776" s="99"/>
      <c r="D776" s="105"/>
      <c r="H776" s="14"/>
    </row>
    <row r="777">
      <c r="A777" s="99"/>
      <c r="D777" s="105"/>
      <c r="H777" s="14"/>
    </row>
    <row r="778">
      <c r="A778" s="99"/>
      <c r="D778" s="105"/>
      <c r="H778" s="14"/>
    </row>
    <row r="779">
      <c r="A779" s="99"/>
      <c r="D779" s="105"/>
      <c r="H779" s="14"/>
    </row>
    <row r="780">
      <c r="A780" s="99"/>
      <c r="D780" s="105"/>
      <c r="H780" s="14"/>
    </row>
    <row r="781">
      <c r="A781" s="99"/>
      <c r="D781" s="105"/>
      <c r="H781" s="14"/>
    </row>
    <row r="782">
      <c r="A782" s="99"/>
      <c r="D782" s="105"/>
      <c r="H782" s="14"/>
    </row>
    <row r="783">
      <c r="A783" s="99"/>
      <c r="D783" s="105"/>
      <c r="H783" s="14"/>
    </row>
    <row r="784">
      <c r="A784" s="99"/>
      <c r="D784" s="105"/>
      <c r="H784" s="14"/>
    </row>
    <row r="785">
      <c r="A785" s="99"/>
      <c r="D785" s="105"/>
      <c r="H785" s="14"/>
    </row>
    <row r="786">
      <c r="A786" s="99"/>
      <c r="D786" s="105"/>
      <c r="H786" s="14"/>
    </row>
    <row r="787">
      <c r="A787" s="99"/>
      <c r="D787" s="105"/>
      <c r="H787" s="14"/>
    </row>
    <row r="788">
      <c r="A788" s="99"/>
      <c r="D788" s="105"/>
      <c r="H788" s="14"/>
    </row>
    <row r="789">
      <c r="A789" s="99"/>
      <c r="D789" s="105"/>
      <c r="H789" s="14"/>
    </row>
    <row r="790">
      <c r="A790" s="99"/>
      <c r="D790" s="105"/>
      <c r="H790" s="14"/>
    </row>
    <row r="791">
      <c r="A791" s="99"/>
      <c r="D791" s="105"/>
      <c r="H791" s="14"/>
    </row>
    <row r="792">
      <c r="A792" s="99"/>
      <c r="D792" s="105"/>
      <c r="H792" s="14"/>
    </row>
    <row r="793">
      <c r="A793" s="99"/>
      <c r="D793" s="105"/>
      <c r="H793" s="14"/>
    </row>
    <row r="794">
      <c r="A794" s="99"/>
      <c r="D794" s="105"/>
      <c r="H794" s="14"/>
    </row>
    <row r="795">
      <c r="A795" s="99"/>
      <c r="D795" s="105"/>
      <c r="H795" s="14"/>
    </row>
    <row r="796">
      <c r="A796" s="99"/>
      <c r="D796" s="105"/>
      <c r="H796" s="14"/>
    </row>
    <row r="797">
      <c r="A797" s="99"/>
      <c r="D797" s="105"/>
      <c r="H797" s="14"/>
    </row>
    <row r="798">
      <c r="A798" s="99"/>
      <c r="D798" s="105"/>
      <c r="H798" s="14"/>
    </row>
    <row r="799">
      <c r="A799" s="99"/>
      <c r="D799" s="105"/>
      <c r="H799" s="14"/>
    </row>
    <row r="800">
      <c r="A800" s="99"/>
      <c r="D800" s="105"/>
      <c r="H800" s="14"/>
    </row>
    <row r="801">
      <c r="A801" s="99"/>
      <c r="D801" s="105"/>
      <c r="H801" s="14"/>
    </row>
    <row r="802">
      <c r="A802" s="99"/>
      <c r="D802" s="105"/>
      <c r="H802" s="14"/>
    </row>
    <row r="803">
      <c r="A803" s="99"/>
      <c r="D803" s="105"/>
      <c r="H803" s="14"/>
    </row>
    <row r="804">
      <c r="A804" s="99"/>
      <c r="D804" s="105"/>
      <c r="H804" s="14"/>
    </row>
    <row r="805">
      <c r="A805" s="99"/>
      <c r="D805" s="105"/>
      <c r="H805" s="14"/>
    </row>
    <row r="806">
      <c r="A806" s="99"/>
      <c r="D806" s="105"/>
      <c r="H806" s="14"/>
    </row>
    <row r="807">
      <c r="A807" s="99"/>
      <c r="D807" s="105"/>
      <c r="H807" s="14"/>
    </row>
    <row r="808">
      <c r="A808" s="99"/>
      <c r="D808" s="105"/>
      <c r="H808" s="14"/>
    </row>
    <row r="809">
      <c r="A809" s="99"/>
      <c r="D809" s="105"/>
      <c r="H809" s="14"/>
    </row>
    <row r="810">
      <c r="A810" s="99"/>
      <c r="D810" s="105"/>
      <c r="H810" s="14"/>
    </row>
    <row r="811">
      <c r="A811" s="99"/>
      <c r="D811" s="105"/>
      <c r="H811" s="14"/>
    </row>
    <row r="812">
      <c r="A812" s="99"/>
      <c r="D812" s="105"/>
      <c r="H812" s="14"/>
    </row>
    <row r="813">
      <c r="A813" s="99"/>
      <c r="D813" s="105"/>
      <c r="H813" s="14"/>
    </row>
    <row r="814">
      <c r="A814" s="99"/>
      <c r="D814" s="105"/>
      <c r="H814" s="14"/>
    </row>
    <row r="815">
      <c r="A815" s="99"/>
      <c r="D815" s="105"/>
      <c r="H815" s="14"/>
    </row>
    <row r="816">
      <c r="A816" s="99"/>
      <c r="D816" s="105"/>
      <c r="H816" s="14"/>
    </row>
    <row r="817">
      <c r="A817" s="99"/>
      <c r="D817" s="105"/>
      <c r="H817" s="14"/>
    </row>
    <row r="818">
      <c r="A818" s="99"/>
      <c r="D818" s="105"/>
      <c r="H818" s="14"/>
    </row>
    <row r="819">
      <c r="A819" s="99"/>
      <c r="D819" s="105"/>
      <c r="H819" s="14"/>
    </row>
    <row r="820">
      <c r="A820" s="99"/>
      <c r="D820" s="105"/>
      <c r="H820" s="14"/>
    </row>
    <row r="821">
      <c r="A821" s="99"/>
      <c r="D821" s="105"/>
      <c r="H821" s="14"/>
    </row>
    <row r="822">
      <c r="A822" s="99"/>
      <c r="D822" s="105"/>
      <c r="H822" s="14"/>
    </row>
    <row r="823">
      <c r="A823" s="99"/>
      <c r="D823" s="105"/>
      <c r="H823" s="14"/>
    </row>
    <row r="824">
      <c r="A824" s="99"/>
      <c r="D824" s="105"/>
      <c r="H824" s="14"/>
    </row>
    <row r="825">
      <c r="A825" s="99"/>
      <c r="D825" s="105"/>
      <c r="H825" s="14"/>
    </row>
    <row r="826">
      <c r="A826" s="99"/>
      <c r="D826" s="105"/>
      <c r="H826" s="14"/>
    </row>
    <row r="827">
      <c r="A827" s="99"/>
      <c r="D827" s="105"/>
      <c r="H827" s="14"/>
    </row>
    <row r="828">
      <c r="A828" s="99"/>
      <c r="D828" s="105"/>
      <c r="H828" s="14"/>
    </row>
    <row r="829">
      <c r="A829" s="99"/>
      <c r="D829" s="105"/>
      <c r="H829" s="14"/>
    </row>
    <row r="830">
      <c r="A830" s="99"/>
      <c r="D830" s="105"/>
      <c r="H830" s="14"/>
    </row>
    <row r="831">
      <c r="A831" s="99"/>
      <c r="D831" s="105"/>
      <c r="H831" s="14"/>
    </row>
    <row r="832">
      <c r="A832" s="99"/>
      <c r="D832" s="105"/>
      <c r="H832" s="14"/>
    </row>
    <row r="833">
      <c r="A833" s="99"/>
      <c r="D833" s="105"/>
      <c r="H833" s="14"/>
    </row>
    <row r="834">
      <c r="A834" s="99"/>
      <c r="D834" s="105"/>
      <c r="H834" s="14"/>
    </row>
    <row r="835">
      <c r="A835" s="99"/>
      <c r="D835" s="105"/>
      <c r="H835" s="14"/>
    </row>
    <row r="836">
      <c r="A836" s="99"/>
      <c r="D836" s="105"/>
      <c r="H836" s="14"/>
    </row>
    <row r="837">
      <c r="A837" s="99"/>
      <c r="D837" s="105"/>
      <c r="H837" s="14"/>
    </row>
    <row r="838">
      <c r="A838" s="99"/>
      <c r="D838" s="105"/>
      <c r="H838" s="14"/>
    </row>
    <row r="839">
      <c r="A839" s="99"/>
      <c r="D839" s="105"/>
      <c r="H839" s="14"/>
    </row>
    <row r="840">
      <c r="A840" s="99"/>
      <c r="D840" s="105"/>
      <c r="H840" s="14"/>
    </row>
    <row r="841">
      <c r="A841" s="99"/>
      <c r="D841" s="105"/>
      <c r="H841" s="14"/>
    </row>
    <row r="842">
      <c r="A842" s="99"/>
      <c r="D842" s="105"/>
      <c r="H842" s="14"/>
    </row>
    <row r="843">
      <c r="A843" s="99"/>
      <c r="D843" s="105"/>
      <c r="H843" s="14"/>
    </row>
    <row r="844">
      <c r="A844" s="99"/>
      <c r="D844" s="105"/>
      <c r="H844" s="14"/>
    </row>
    <row r="845">
      <c r="A845" s="99"/>
      <c r="D845" s="105"/>
      <c r="H845" s="14"/>
    </row>
    <row r="846">
      <c r="A846" s="99"/>
      <c r="D846" s="105"/>
      <c r="H846" s="14"/>
    </row>
    <row r="847">
      <c r="A847" s="99"/>
      <c r="D847" s="105"/>
      <c r="H847" s="14"/>
    </row>
    <row r="848">
      <c r="A848" s="99"/>
      <c r="D848" s="105"/>
      <c r="H848" s="14"/>
    </row>
    <row r="849">
      <c r="A849" s="99"/>
      <c r="D849" s="105"/>
      <c r="H849" s="14"/>
    </row>
    <row r="850">
      <c r="A850" s="99"/>
      <c r="D850" s="105"/>
      <c r="H850" s="14"/>
    </row>
    <row r="851">
      <c r="A851" s="99"/>
      <c r="D851" s="105"/>
      <c r="H851" s="14"/>
    </row>
    <row r="852">
      <c r="A852" s="99"/>
      <c r="D852" s="105"/>
      <c r="H852" s="14"/>
    </row>
    <row r="853">
      <c r="A853" s="99"/>
      <c r="D853" s="105"/>
      <c r="H853" s="14"/>
    </row>
    <row r="854">
      <c r="A854" s="99"/>
      <c r="D854" s="105"/>
      <c r="H854" s="14"/>
    </row>
    <row r="855">
      <c r="A855" s="99"/>
      <c r="D855" s="105"/>
      <c r="H855" s="14"/>
    </row>
    <row r="856">
      <c r="A856" s="99"/>
      <c r="D856" s="105"/>
      <c r="H856" s="14"/>
    </row>
    <row r="857">
      <c r="A857" s="99"/>
      <c r="D857" s="105"/>
      <c r="H857" s="14"/>
    </row>
    <row r="858">
      <c r="A858" s="99"/>
      <c r="D858" s="105"/>
      <c r="H858" s="14"/>
    </row>
    <row r="859">
      <c r="A859" s="99"/>
      <c r="D859" s="105"/>
      <c r="H859" s="14"/>
    </row>
    <row r="860">
      <c r="A860" s="99"/>
      <c r="D860" s="105"/>
      <c r="H860" s="14"/>
    </row>
    <row r="861">
      <c r="A861" s="99"/>
      <c r="D861" s="105"/>
      <c r="H861" s="14"/>
    </row>
    <row r="862">
      <c r="A862" s="99"/>
      <c r="D862" s="105"/>
      <c r="H862" s="14"/>
    </row>
    <row r="863">
      <c r="A863" s="99"/>
      <c r="D863" s="105"/>
      <c r="H863" s="14"/>
    </row>
    <row r="864">
      <c r="A864" s="99"/>
      <c r="D864" s="105"/>
      <c r="H864" s="14"/>
    </row>
    <row r="865">
      <c r="A865" s="99"/>
      <c r="D865" s="105"/>
      <c r="H865" s="14"/>
    </row>
    <row r="866">
      <c r="A866" s="99"/>
      <c r="D866" s="105"/>
      <c r="H866" s="14"/>
    </row>
    <row r="867">
      <c r="A867" s="99"/>
      <c r="D867" s="105"/>
      <c r="H867" s="14"/>
    </row>
    <row r="868">
      <c r="A868" s="99"/>
      <c r="D868" s="105"/>
      <c r="H868" s="14"/>
    </row>
    <row r="869">
      <c r="A869" s="99"/>
      <c r="D869" s="105"/>
      <c r="H869" s="14"/>
    </row>
    <row r="870">
      <c r="A870" s="99"/>
      <c r="D870" s="105"/>
      <c r="H870" s="14"/>
    </row>
    <row r="871">
      <c r="A871" s="99"/>
      <c r="D871" s="105"/>
      <c r="H871" s="14"/>
    </row>
    <row r="872">
      <c r="A872" s="99"/>
      <c r="D872" s="105"/>
      <c r="H872" s="14"/>
    </row>
    <row r="873">
      <c r="A873" s="99"/>
      <c r="D873" s="105"/>
      <c r="H873" s="14"/>
    </row>
    <row r="874">
      <c r="A874" s="99"/>
      <c r="D874" s="105"/>
      <c r="H874" s="14"/>
    </row>
    <row r="875">
      <c r="A875" s="99"/>
      <c r="D875" s="105"/>
      <c r="H875" s="14"/>
    </row>
    <row r="876">
      <c r="A876" s="99"/>
      <c r="D876" s="105"/>
      <c r="H876" s="14"/>
    </row>
    <row r="877">
      <c r="A877" s="99"/>
      <c r="D877" s="105"/>
      <c r="H877" s="14"/>
    </row>
    <row r="878">
      <c r="A878" s="99"/>
      <c r="D878" s="105"/>
      <c r="H878" s="14"/>
    </row>
    <row r="879">
      <c r="A879" s="99"/>
      <c r="D879" s="105"/>
      <c r="H879" s="14"/>
    </row>
    <row r="880">
      <c r="A880" s="99"/>
      <c r="D880" s="105"/>
      <c r="H880" s="14"/>
    </row>
    <row r="881">
      <c r="A881" s="99"/>
      <c r="D881" s="105"/>
      <c r="H881" s="14"/>
    </row>
    <row r="882">
      <c r="A882" s="99"/>
      <c r="D882" s="105"/>
      <c r="H882" s="14"/>
    </row>
    <row r="883">
      <c r="A883" s="99"/>
      <c r="D883" s="105"/>
      <c r="H883" s="14"/>
    </row>
    <row r="884">
      <c r="A884" s="99"/>
      <c r="D884" s="105"/>
      <c r="H884" s="14"/>
    </row>
    <row r="885">
      <c r="A885" s="99"/>
      <c r="D885" s="105"/>
      <c r="H885" s="14"/>
    </row>
    <row r="886">
      <c r="A886" s="99"/>
      <c r="D886" s="105"/>
      <c r="H886" s="14"/>
    </row>
    <row r="887">
      <c r="A887" s="99"/>
      <c r="D887" s="105"/>
      <c r="H887" s="14"/>
    </row>
    <row r="888">
      <c r="A888" s="99"/>
      <c r="D888" s="105"/>
      <c r="H888" s="14"/>
    </row>
    <row r="889">
      <c r="A889" s="99"/>
      <c r="D889" s="105"/>
      <c r="H889" s="14"/>
    </row>
    <row r="890">
      <c r="A890" s="99"/>
      <c r="D890" s="105"/>
      <c r="H890" s="14"/>
    </row>
    <row r="891">
      <c r="A891" s="99"/>
      <c r="D891" s="105"/>
      <c r="H891" s="14"/>
    </row>
    <row r="892">
      <c r="A892" s="99"/>
      <c r="D892" s="105"/>
      <c r="H892" s="14"/>
    </row>
    <row r="893">
      <c r="A893" s="99"/>
      <c r="D893" s="105"/>
      <c r="H893" s="14"/>
    </row>
    <row r="894">
      <c r="A894" s="99"/>
      <c r="D894" s="105"/>
      <c r="H894" s="14"/>
    </row>
    <row r="895">
      <c r="A895" s="99"/>
      <c r="D895" s="105"/>
      <c r="H895" s="14"/>
    </row>
    <row r="896">
      <c r="A896" s="99"/>
      <c r="D896" s="105"/>
      <c r="H896" s="14"/>
    </row>
    <row r="897">
      <c r="A897" s="99"/>
      <c r="D897" s="105"/>
      <c r="H897" s="14"/>
    </row>
    <row r="898">
      <c r="A898" s="99"/>
      <c r="D898" s="105"/>
      <c r="H898" s="14"/>
    </row>
    <row r="899">
      <c r="A899" s="99"/>
      <c r="D899" s="105"/>
      <c r="H899" s="14"/>
    </row>
    <row r="900">
      <c r="A900" s="99"/>
      <c r="D900" s="105"/>
      <c r="H900" s="14"/>
    </row>
    <row r="901">
      <c r="A901" s="99"/>
      <c r="D901" s="105"/>
      <c r="H901" s="14"/>
    </row>
    <row r="902">
      <c r="A902" s="99"/>
      <c r="D902" s="105"/>
      <c r="H902" s="14"/>
    </row>
    <row r="903">
      <c r="A903" s="99"/>
      <c r="D903" s="105"/>
      <c r="H903" s="14"/>
    </row>
    <row r="904">
      <c r="A904" s="99"/>
      <c r="D904" s="105"/>
      <c r="H904" s="14"/>
    </row>
    <row r="905">
      <c r="A905" s="99"/>
      <c r="D905" s="105"/>
      <c r="H905" s="14"/>
    </row>
    <row r="906">
      <c r="A906" s="99"/>
      <c r="D906" s="105"/>
      <c r="H906" s="14"/>
    </row>
    <row r="907">
      <c r="A907" s="99"/>
      <c r="D907" s="105"/>
      <c r="H907" s="14"/>
    </row>
    <row r="908">
      <c r="A908" s="99"/>
      <c r="D908" s="105"/>
      <c r="H908" s="14"/>
    </row>
    <row r="909">
      <c r="A909" s="99"/>
      <c r="D909" s="105"/>
      <c r="H909" s="14"/>
    </row>
    <row r="910">
      <c r="A910" s="99"/>
      <c r="D910" s="105"/>
      <c r="H910" s="14"/>
    </row>
    <row r="911">
      <c r="A911" s="99"/>
      <c r="D911" s="105"/>
      <c r="H911" s="14"/>
    </row>
    <row r="912">
      <c r="A912" s="99"/>
      <c r="D912" s="105"/>
      <c r="H912" s="14"/>
    </row>
    <row r="913">
      <c r="A913" s="99"/>
      <c r="D913" s="105"/>
      <c r="H913" s="14"/>
    </row>
    <row r="914">
      <c r="A914" s="99"/>
      <c r="D914" s="105"/>
      <c r="H914" s="14"/>
    </row>
    <row r="915">
      <c r="A915" s="99"/>
      <c r="D915" s="105"/>
      <c r="H915" s="14"/>
    </row>
    <row r="916">
      <c r="A916" s="99"/>
      <c r="D916" s="105"/>
      <c r="H916" s="14"/>
    </row>
    <row r="917">
      <c r="A917" s="99"/>
      <c r="D917" s="105"/>
      <c r="H917" s="14"/>
    </row>
    <row r="918">
      <c r="A918" s="99"/>
      <c r="D918" s="105"/>
      <c r="H918" s="14"/>
    </row>
    <row r="919">
      <c r="A919" s="99"/>
      <c r="D919" s="105"/>
      <c r="H919" s="14"/>
    </row>
    <row r="920">
      <c r="A920" s="99"/>
      <c r="D920" s="105"/>
      <c r="H920" s="14"/>
    </row>
    <row r="921">
      <c r="A921" s="99"/>
      <c r="D921" s="105"/>
      <c r="H921" s="14"/>
    </row>
    <row r="922">
      <c r="A922" s="99"/>
      <c r="D922" s="105"/>
      <c r="H922" s="14"/>
    </row>
    <row r="923">
      <c r="A923" s="99"/>
      <c r="D923" s="105"/>
      <c r="H923" s="14"/>
    </row>
    <row r="924">
      <c r="A924" s="99"/>
      <c r="D924" s="105"/>
      <c r="H924" s="14"/>
    </row>
    <row r="925">
      <c r="A925" s="99"/>
      <c r="D925" s="105"/>
      <c r="H925" s="14"/>
    </row>
    <row r="926">
      <c r="A926" s="99"/>
      <c r="D926" s="105"/>
      <c r="H926" s="14"/>
    </row>
    <row r="927">
      <c r="A927" s="99"/>
      <c r="D927" s="105"/>
      <c r="H927" s="14"/>
    </row>
    <row r="928">
      <c r="A928" s="99"/>
      <c r="D928" s="105"/>
      <c r="H928" s="14"/>
    </row>
    <row r="929">
      <c r="A929" s="99"/>
      <c r="D929" s="105"/>
      <c r="H929" s="14"/>
    </row>
    <row r="930">
      <c r="A930" s="99"/>
      <c r="D930" s="105"/>
      <c r="H930" s="14"/>
    </row>
    <row r="931">
      <c r="A931" s="99"/>
      <c r="D931" s="105"/>
      <c r="H931" s="14"/>
    </row>
    <row r="932">
      <c r="A932" s="99"/>
      <c r="D932" s="105"/>
      <c r="H932" s="14"/>
    </row>
    <row r="933">
      <c r="A933" s="99"/>
      <c r="D933" s="105"/>
      <c r="H933" s="14"/>
    </row>
    <row r="934">
      <c r="A934" s="99"/>
      <c r="D934" s="105"/>
      <c r="H934" s="14"/>
    </row>
    <row r="935">
      <c r="A935" s="99"/>
      <c r="D935" s="105"/>
      <c r="H935" s="14"/>
    </row>
    <row r="936">
      <c r="A936" s="99"/>
      <c r="D936" s="105"/>
      <c r="H936" s="14"/>
    </row>
    <row r="937">
      <c r="A937" s="99"/>
      <c r="D937" s="105"/>
      <c r="H937" s="14"/>
    </row>
    <row r="938">
      <c r="A938" s="99"/>
      <c r="D938" s="105"/>
      <c r="H938" s="14"/>
    </row>
    <row r="939">
      <c r="A939" s="99"/>
      <c r="D939" s="105"/>
      <c r="H939" s="14"/>
    </row>
    <row r="940">
      <c r="A940" s="99"/>
      <c r="D940" s="105"/>
      <c r="H940" s="14"/>
    </row>
    <row r="941">
      <c r="A941" s="99"/>
      <c r="D941" s="105"/>
      <c r="H941" s="14"/>
    </row>
    <row r="942">
      <c r="A942" s="99"/>
      <c r="D942" s="105"/>
      <c r="H942" s="14"/>
    </row>
    <row r="943">
      <c r="A943" s="99"/>
      <c r="D943" s="105"/>
      <c r="H943" s="14"/>
    </row>
    <row r="944">
      <c r="A944" s="99"/>
      <c r="D944" s="105"/>
      <c r="H944" s="14"/>
    </row>
    <row r="945">
      <c r="A945" s="99"/>
      <c r="D945" s="105"/>
      <c r="H945" s="14"/>
    </row>
    <row r="946">
      <c r="A946" s="99"/>
      <c r="D946" s="105"/>
      <c r="H946" s="14"/>
    </row>
    <row r="947">
      <c r="A947" s="99"/>
      <c r="D947" s="105"/>
      <c r="H947" s="14"/>
    </row>
    <row r="948">
      <c r="A948" s="99"/>
      <c r="D948" s="105"/>
      <c r="H948" s="14"/>
    </row>
    <row r="949">
      <c r="A949" s="99"/>
      <c r="D949" s="105"/>
      <c r="H949" s="14"/>
    </row>
    <row r="950">
      <c r="A950" s="99"/>
      <c r="D950" s="105"/>
      <c r="H950" s="14"/>
    </row>
    <row r="951">
      <c r="A951" s="99"/>
      <c r="D951" s="105"/>
      <c r="H951" s="14"/>
    </row>
    <row r="952">
      <c r="A952" s="99"/>
      <c r="D952" s="105"/>
      <c r="H952" s="14"/>
    </row>
    <row r="953">
      <c r="A953" s="99"/>
      <c r="D953" s="105"/>
      <c r="H953" s="14"/>
    </row>
    <row r="954">
      <c r="A954" s="99"/>
      <c r="D954" s="105"/>
      <c r="H954" s="14"/>
    </row>
    <row r="955">
      <c r="A955" s="99"/>
      <c r="D955" s="105"/>
      <c r="H955" s="14"/>
    </row>
    <row r="956">
      <c r="A956" s="99"/>
      <c r="D956" s="105"/>
      <c r="H956" s="14"/>
    </row>
    <row r="957">
      <c r="A957" s="99"/>
      <c r="D957" s="105"/>
      <c r="H957" s="14"/>
    </row>
    <row r="958">
      <c r="A958" s="99"/>
      <c r="D958" s="105"/>
      <c r="H958" s="14"/>
    </row>
    <row r="959">
      <c r="A959" s="99"/>
      <c r="D959" s="105"/>
      <c r="H959" s="14"/>
    </row>
    <row r="960">
      <c r="A960" s="99"/>
      <c r="D960" s="105"/>
      <c r="H960" s="14"/>
    </row>
    <row r="961">
      <c r="A961" s="99"/>
      <c r="D961" s="105"/>
      <c r="H961" s="14"/>
    </row>
    <row r="962">
      <c r="A962" s="99"/>
      <c r="D962" s="105"/>
      <c r="H962" s="14"/>
    </row>
    <row r="963">
      <c r="A963" s="99"/>
      <c r="D963" s="105"/>
      <c r="H963" s="14"/>
    </row>
    <row r="964">
      <c r="A964" s="99"/>
      <c r="D964" s="105"/>
      <c r="H964" s="14"/>
    </row>
    <row r="965">
      <c r="A965" s="99"/>
      <c r="D965" s="105"/>
      <c r="H965" s="14"/>
    </row>
    <row r="966">
      <c r="A966" s="99"/>
      <c r="D966" s="105"/>
      <c r="H966" s="14"/>
    </row>
    <row r="967">
      <c r="A967" s="99"/>
      <c r="D967" s="105"/>
      <c r="H967" s="14"/>
    </row>
    <row r="968">
      <c r="A968" s="99"/>
      <c r="D968" s="105"/>
      <c r="H968" s="14"/>
    </row>
    <row r="969">
      <c r="A969" s="99"/>
      <c r="D969" s="105"/>
      <c r="H969" s="14"/>
    </row>
    <row r="970">
      <c r="A970" s="99"/>
      <c r="D970" s="105"/>
      <c r="H970" s="14"/>
    </row>
    <row r="971">
      <c r="A971" s="99"/>
      <c r="D971" s="105"/>
      <c r="H971" s="14"/>
    </row>
    <row r="972">
      <c r="A972" s="99"/>
      <c r="D972" s="105"/>
      <c r="H972" s="14"/>
    </row>
    <row r="973">
      <c r="A973" s="99"/>
      <c r="D973" s="105"/>
      <c r="H973" s="14"/>
    </row>
    <row r="974">
      <c r="A974" s="99"/>
      <c r="D974" s="105"/>
      <c r="H974" s="14"/>
    </row>
    <row r="975">
      <c r="A975" s="99"/>
      <c r="D975" s="105"/>
      <c r="H975" s="14"/>
    </row>
    <row r="976">
      <c r="A976" s="99"/>
      <c r="D976" s="105"/>
      <c r="H976" s="14"/>
    </row>
    <row r="977">
      <c r="A977" s="99"/>
      <c r="D977" s="105"/>
      <c r="H977" s="14"/>
    </row>
    <row r="978">
      <c r="A978" s="99"/>
      <c r="D978" s="105"/>
      <c r="H978" s="14"/>
    </row>
    <row r="979">
      <c r="A979" s="99"/>
      <c r="D979" s="105"/>
      <c r="H979" s="14"/>
    </row>
    <row r="980">
      <c r="A980" s="99"/>
      <c r="D980" s="105"/>
      <c r="H980" s="14"/>
    </row>
    <row r="981">
      <c r="A981" s="99"/>
      <c r="D981" s="105"/>
      <c r="H981" s="14"/>
    </row>
    <row r="982">
      <c r="A982" s="99"/>
      <c r="D982" s="105"/>
      <c r="H982" s="14"/>
    </row>
    <row r="983">
      <c r="A983" s="99"/>
      <c r="D983" s="105"/>
      <c r="H983" s="14"/>
    </row>
    <row r="984">
      <c r="A984" s="99"/>
      <c r="D984" s="105"/>
      <c r="H984" s="14"/>
    </row>
    <row r="985">
      <c r="A985" s="99"/>
      <c r="D985" s="105"/>
      <c r="H985" s="14"/>
    </row>
    <row r="986">
      <c r="A986" s="99"/>
      <c r="D986" s="105"/>
      <c r="H986" s="14"/>
    </row>
    <row r="987">
      <c r="A987" s="99"/>
      <c r="D987" s="105"/>
      <c r="H987" s="14"/>
    </row>
    <row r="988">
      <c r="A988" s="99"/>
      <c r="D988" s="105"/>
      <c r="H988" s="14"/>
    </row>
    <row r="989">
      <c r="A989" s="99"/>
      <c r="D989" s="105"/>
      <c r="H989" s="14"/>
    </row>
    <row r="990">
      <c r="A990" s="99"/>
      <c r="D990" s="105"/>
      <c r="H990" s="14"/>
    </row>
    <row r="991">
      <c r="A991" s="99"/>
      <c r="D991" s="105"/>
      <c r="H991" s="14"/>
    </row>
    <row r="992">
      <c r="A992" s="99"/>
      <c r="D992" s="105"/>
      <c r="H992" s="14"/>
    </row>
    <row r="993">
      <c r="A993" s="99"/>
      <c r="D993" s="105"/>
      <c r="H993" s="14"/>
    </row>
    <row r="994">
      <c r="A994" s="99"/>
      <c r="D994" s="105"/>
      <c r="H994" s="14"/>
    </row>
    <row r="995">
      <c r="A995" s="99"/>
      <c r="D995" s="105"/>
      <c r="H995" s="14"/>
    </row>
    <row r="996">
      <c r="A996" s="99"/>
      <c r="D996" s="105"/>
      <c r="H996" s="14"/>
    </row>
    <row r="997">
      <c r="A997" s="99"/>
      <c r="D997" s="105"/>
      <c r="H997" s="14"/>
    </row>
    <row r="998">
      <c r="A998" s="99"/>
      <c r="D998" s="105"/>
      <c r="H998" s="14"/>
    </row>
    <row r="999">
      <c r="A999" s="99"/>
      <c r="D999" s="105"/>
      <c r="H999" s="14"/>
    </row>
    <row r="1000">
      <c r="A1000" s="99"/>
      <c r="D1000" s="105"/>
      <c r="H1000" s="14"/>
    </row>
    <row r="1001">
      <c r="A1001" s="99"/>
      <c r="D1001" s="105"/>
      <c r="H1001" s="14"/>
    </row>
    <row r="1002">
      <c r="A1002" s="99"/>
      <c r="D1002" s="105"/>
      <c r="H1002" s="14"/>
    </row>
    <row r="1003">
      <c r="A1003" s="99"/>
      <c r="D1003" s="105"/>
      <c r="H1003" s="14"/>
    </row>
    <row r="1004">
      <c r="A1004" s="99"/>
      <c r="D1004" s="105"/>
      <c r="H1004" s="14"/>
    </row>
    <row r="1005">
      <c r="A1005" s="99"/>
      <c r="D1005" s="105"/>
      <c r="H1005" s="14"/>
    </row>
    <row r="1006">
      <c r="A1006" s="99"/>
      <c r="D1006" s="105"/>
      <c r="H1006" s="14"/>
    </row>
    <row r="1007">
      <c r="A1007" s="99"/>
      <c r="D1007" s="105"/>
      <c r="H1007" s="14"/>
    </row>
    <row r="1008">
      <c r="A1008" s="99"/>
      <c r="D1008" s="105"/>
      <c r="H1008" s="14"/>
    </row>
    <row r="1009">
      <c r="A1009" s="99"/>
      <c r="D1009" s="105"/>
      <c r="H1009" s="14"/>
    </row>
    <row r="1010">
      <c r="A1010" s="99"/>
      <c r="D1010" s="105"/>
      <c r="H1010" s="14"/>
    </row>
    <row r="1011">
      <c r="A1011" s="99"/>
      <c r="D1011" s="105"/>
      <c r="H1011" s="14"/>
    </row>
    <row r="1012">
      <c r="A1012" s="99"/>
      <c r="D1012" s="105"/>
      <c r="H1012" s="14"/>
    </row>
    <row r="1013">
      <c r="A1013" s="99"/>
      <c r="D1013" s="105"/>
      <c r="H1013" s="14"/>
    </row>
    <row r="1014">
      <c r="A1014" s="99"/>
      <c r="D1014" s="105"/>
      <c r="H1014" s="14"/>
    </row>
    <row r="1015">
      <c r="A1015" s="99"/>
      <c r="D1015" s="105"/>
      <c r="H1015" s="14"/>
    </row>
    <row r="1016">
      <c r="A1016" s="99"/>
      <c r="D1016" s="105"/>
      <c r="H1016" s="14"/>
    </row>
    <row r="1017">
      <c r="A1017" s="99"/>
      <c r="D1017" s="105"/>
      <c r="H1017" s="14"/>
    </row>
    <row r="1018">
      <c r="A1018" s="99"/>
      <c r="D1018" s="105"/>
      <c r="H1018" s="14"/>
    </row>
    <row r="1019">
      <c r="A1019" s="99"/>
      <c r="D1019" s="105"/>
      <c r="H1019" s="14"/>
    </row>
    <row r="1020">
      <c r="A1020" s="99"/>
      <c r="D1020" s="105"/>
      <c r="H1020" s="14"/>
    </row>
    <row r="1021">
      <c r="A1021" s="99"/>
      <c r="D1021" s="105"/>
      <c r="H1021" s="14"/>
    </row>
    <row r="1022">
      <c r="A1022" s="99"/>
      <c r="D1022" s="105"/>
      <c r="H1022" s="14"/>
    </row>
    <row r="1023">
      <c r="A1023" s="99"/>
      <c r="D1023" s="105"/>
      <c r="H1023" s="14"/>
    </row>
    <row r="1024">
      <c r="A1024" s="99"/>
      <c r="D1024" s="105"/>
      <c r="H1024" s="14"/>
    </row>
    <row r="1025">
      <c r="A1025" s="99"/>
      <c r="D1025" s="105"/>
      <c r="H1025" s="14"/>
    </row>
    <row r="1026">
      <c r="A1026" s="99"/>
      <c r="D1026" s="105"/>
      <c r="H1026" s="14"/>
    </row>
    <row r="1027">
      <c r="A1027" s="99"/>
      <c r="D1027" s="105"/>
      <c r="H1027" s="14"/>
    </row>
    <row r="1028">
      <c r="A1028" s="99"/>
      <c r="D1028" s="105"/>
      <c r="H1028" s="14"/>
    </row>
    <row r="1029">
      <c r="A1029" s="99"/>
      <c r="D1029" s="105"/>
      <c r="H1029" s="14"/>
    </row>
    <row r="1030">
      <c r="A1030" s="99"/>
      <c r="D1030" s="105"/>
      <c r="H1030" s="14"/>
    </row>
    <row r="1031">
      <c r="A1031" s="99"/>
      <c r="D1031" s="105"/>
      <c r="H1031" s="14"/>
    </row>
    <row r="1032">
      <c r="A1032" s="99"/>
      <c r="D1032" s="105"/>
      <c r="H1032" s="14"/>
    </row>
    <row r="1033">
      <c r="A1033" s="99"/>
      <c r="D1033" s="105"/>
      <c r="H1033" s="14"/>
    </row>
    <row r="1034">
      <c r="A1034" s="99"/>
      <c r="D1034" s="105"/>
      <c r="H1034" s="14"/>
    </row>
    <row r="1035">
      <c r="D1035" s="105"/>
      <c r="H1035" s="14"/>
    </row>
  </sheetData>
  <mergeCells count="13">
    <mergeCell ref="A15:C15"/>
    <mergeCell ref="A5:C5"/>
    <mergeCell ref="E5:H5"/>
    <mergeCell ref="A24:C24"/>
    <mergeCell ref="A27:C27"/>
    <mergeCell ref="A38:C38"/>
    <mergeCell ref="A34:C34"/>
    <mergeCell ref="E38:H38"/>
    <mergeCell ref="A42:C42"/>
    <mergeCell ref="A16:C16"/>
    <mergeCell ref="A20:C20"/>
    <mergeCell ref="E20:H20"/>
    <mergeCell ref="E48:H4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86"/>
    <col customWidth="1" min="2" max="2" width="91.0"/>
  </cols>
  <sheetData>
    <row r="1">
      <c r="A1" s="1" t="s">
        <v>0</v>
      </c>
      <c r="B1" s="2"/>
    </row>
    <row r="2">
      <c r="A2" s="3" t="s">
        <v>1</v>
      </c>
      <c r="B2" s="2"/>
    </row>
    <row r="3">
      <c r="A3" s="4" t="s">
        <v>2</v>
      </c>
      <c r="B3" s="2"/>
    </row>
    <row r="4">
      <c r="A4" s="2"/>
      <c r="B4" s="2"/>
    </row>
    <row r="5">
      <c r="A5" s="5" t="s">
        <v>3</v>
      </c>
    </row>
    <row r="6">
      <c r="A6" s="6">
        <v>1.0</v>
      </c>
      <c r="B6" s="7" t="s">
        <v>4</v>
      </c>
      <c r="C6" s="7"/>
      <c r="D6" s="7"/>
      <c r="E6" s="7"/>
      <c r="F6" s="7"/>
      <c r="G6" s="7"/>
      <c r="H6" s="7"/>
      <c r="I6" s="7"/>
      <c r="J6" s="7"/>
    </row>
    <row r="7">
      <c r="A7" s="6">
        <v>2.0</v>
      </c>
      <c r="B7" s="7" t="s">
        <v>5</v>
      </c>
      <c r="C7" s="7"/>
      <c r="D7" s="7"/>
      <c r="E7" s="7"/>
      <c r="F7" s="7"/>
      <c r="G7" s="7"/>
      <c r="H7" s="7"/>
      <c r="I7" s="7"/>
      <c r="J7" s="7"/>
    </row>
    <row r="8">
      <c r="A8" s="6">
        <v>3.0</v>
      </c>
      <c r="B8" s="7" t="s">
        <v>6</v>
      </c>
      <c r="C8" s="7"/>
      <c r="D8" s="7"/>
      <c r="E8" s="7"/>
      <c r="F8" s="7"/>
      <c r="G8" s="7"/>
      <c r="H8" s="7"/>
      <c r="I8" s="7"/>
      <c r="J8" s="7"/>
    </row>
    <row r="9">
      <c r="A9" s="6">
        <v>4.0</v>
      </c>
      <c r="B9" s="7" t="s">
        <v>7</v>
      </c>
      <c r="C9" s="7"/>
      <c r="D9" s="7"/>
      <c r="E9" s="7"/>
      <c r="F9" s="7"/>
      <c r="G9" s="7"/>
      <c r="H9" s="7"/>
      <c r="I9" s="7"/>
      <c r="J9" s="7"/>
    </row>
    <row r="10">
      <c r="A10" s="6">
        <v>5.0</v>
      </c>
      <c r="B10" s="7" t="s">
        <v>8</v>
      </c>
      <c r="C10" s="7"/>
      <c r="D10" s="7"/>
      <c r="E10" s="7"/>
      <c r="F10" s="7"/>
      <c r="G10" s="7"/>
      <c r="H10" s="7"/>
      <c r="I10" s="7"/>
      <c r="J10" s="7"/>
    </row>
    <row r="11">
      <c r="A11" s="6">
        <v>6.0</v>
      </c>
      <c r="B11" s="7" t="s">
        <v>9</v>
      </c>
      <c r="C11" s="7"/>
      <c r="D11" s="7"/>
      <c r="E11" s="7"/>
      <c r="F11" s="7"/>
      <c r="G11" s="7"/>
      <c r="H11" s="7"/>
      <c r="I11" s="7"/>
      <c r="J11" s="7"/>
    </row>
    <row r="12">
      <c r="A12" s="6">
        <v>7.0</v>
      </c>
      <c r="B12" s="7" t="s">
        <v>10</v>
      </c>
      <c r="C12" s="7"/>
      <c r="D12" s="7"/>
      <c r="E12" s="7"/>
      <c r="F12" s="7"/>
      <c r="G12" s="7"/>
      <c r="H12" s="7"/>
      <c r="I12" s="7"/>
      <c r="J12" s="7"/>
    </row>
    <row r="13">
      <c r="A13" s="6">
        <v>8.0</v>
      </c>
      <c r="B13" s="7" t="s">
        <v>11</v>
      </c>
      <c r="C13" s="7"/>
      <c r="D13" s="7"/>
      <c r="E13" s="7"/>
      <c r="F13" s="7"/>
      <c r="G13" s="7"/>
      <c r="H13" s="7"/>
      <c r="I13" s="7"/>
      <c r="J13" s="7"/>
    </row>
    <row r="14">
      <c r="A14" s="6">
        <v>9.0</v>
      </c>
      <c r="B14" s="7" t="s">
        <v>12</v>
      </c>
      <c r="C14" s="7"/>
      <c r="D14" s="7"/>
      <c r="E14" s="7"/>
      <c r="F14" s="7"/>
      <c r="G14" s="7"/>
      <c r="H14" s="7"/>
      <c r="I14" s="7"/>
      <c r="J14" s="7"/>
    </row>
    <row r="15">
      <c r="A15" s="6">
        <v>10.0</v>
      </c>
      <c r="B15" s="7" t="s">
        <v>13</v>
      </c>
      <c r="C15" s="7"/>
      <c r="D15" s="7"/>
      <c r="E15" s="7"/>
      <c r="F15" s="7"/>
      <c r="G15" s="7"/>
      <c r="H15" s="7"/>
      <c r="I15" s="7"/>
      <c r="J15" s="7"/>
    </row>
    <row r="16">
      <c r="A16" s="6">
        <v>11.0</v>
      </c>
      <c r="B16" s="7" t="s">
        <v>14</v>
      </c>
      <c r="C16" s="7"/>
      <c r="D16" s="7"/>
      <c r="E16" s="7"/>
      <c r="F16" s="7"/>
      <c r="G16" s="7"/>
      <c r="H16" s="7"/>
      <c r="I16" s="7"/>
      <c r="J16" s="7"/>
    </row>
    <row r="17">
      <c r="A17" s="6">
        <v>12.0</v>
      </c>
      <c r="B17" s="7" t="s">
        <v>15</v>
      </c>
      <c r="C17" s="7"/>
      <c r="D17" s="7"/>
      <c r="E17" s="7"/>
      <c r="F17" s="7"/>
      <c r="G17" s="7"/>
      <c r="H17" s="7"/>
      <c r="I17" s="7"/>
      <c r="J17" s="7"/>
    </row>
    <row r="18">
      <c r="A18" s="6">
        <v>13.0</v>
      </c>
      <c r="B18" s="7" t="s">
        <v>16</v>
      </c>
      <c r="C18" s="7"/>
      <c r="D18" s="7"/>
      <c r="E18" s="7"/>
      <c r="F18" s="7"/>
      <c r="G18" s="7"/>
      <c r="H18" s="7"/>
      <c r="I18" s="7"/>
      <c r="J18" s="7"/>
    </row>
    <row r="19">
      <c r="A19" s="6">
        <v>14.0</v>
      </c>
      <c r="B19" s="7" t="s">
        <v>17</v>
      </c>
      <c r="C19" s="7"/>
      <c r="D19" s="7"/>
      <c r="E19" s="7"/>
      <c r="F19" s="7"/>
      <c r="G19" s="7"/>
      <c r="H19" s="7"/>
      <c r="I19" s="7"/>
      <c r="J19" s="7"/>
    </row>
    <row r="20">
      <c r="A20" s="6">
        <v>15.0</v>
      </c>
      <c r="B20" s="7" t="s">
        <v>18</v>
      </c>
      <c r="C20" s="7"/>
      <c r="D20" s="7"/>
      <c r="E20" s="7"/>
      <c r="F20" s="7"/>
      <c r="G20" s="7"/>
      <c r="H20" s="7"/>
      <c r="I20" s="7"/>
      <c r="J20" s="7"/>
    </row>
    <row r="21">
      <c r="A21" s="6">
        <v>16.0</v>
      </c>
      <c r="B21" s="7" t="s">
        <v>19</v>
      </c>
      <c r="C21" s="7"/>
      <c r="D21" s="7"/>
      <c r="E21" s="7"/>
      <c r="F21" s="7"/>
      <c r="G21" s="7"/>
      <c r="H21" s="7"/>
      <c r="I21" s="7"/>
      <c r="J21" s="7"/>
    </row>
    <row r="22">
      <c r="A22" s="6">
        <v>17.0</v>
      </c>
      <c r="B22" s="7" t="s">
        <v>20</v>
      </c>
      <c r="C22" s="7"/>
      <c r="D22" s="7"/>
      <c r="E22" s="7"/>
      <c r="F22" s="7"/>
      <c r="G22" s="7"/>
      <c r="H22" s="7"/>
      <c r="I22" s="7"/>
      <c r="J22" s="7"/>
    </row>
    <row r="23">
      <c r="A23" s="6">
        <v>18.0</v>
      </c>
      <c r="B23" s="7" t="s">
        <v>21</v>
      </c>
      <c r="C23" s="7"/>
      <c r="D23" s="7"/>
      <c r="E23" s="7"/>
      <c r="F23" s="7"/>
      <c r="G23" s="7"/>
      <c r="H23" s="7"/>
      <c r="I23" s="7"/>
      <c r="J23" s="7"/>
    </row>
    <row r="24">
      <c r="A24" s="6">
        <v>19.0</v>
      </c>
      <c r="B24" s="7" t="s">
        <v>22</v>
      </c>
    </row>
    <row r="25">
      <c r="A25" s="6">
        <v>20.0</v>
      </c>
      <c r="B25" s="7" t="s">
        <v>23</v>
      </c>
    </row>
    <row r="26">
      <c r="A26" s="6">
        <v>21.0</v>
      </c>
      <c r="B26" s="7" t="s">
        <v>24</v>
      </c>
    </row>
    <row r="27">
      <c r="A27" s="6">
        <v>22.0</v>
      </c>
      <c r="B27" s="7" t="s">
        <v>25</v>
      </c>
    </row>
    <row r="28">
      <c r="A28" s="6">
        <v>23.0</v>
      </c>
      <c r="B28" s="7" t="s">
        <v>26</v>
      </c>
    </row>
    <row r="29">
      <c r="A29" s="6">
        <v>24.0</v>
      </c>
      <c r="B29" s="8" t="s">
        <v>27</v>
      </c>
    </row>
    <row r="30">
      <c r="A30" s="6">
        <v>25.0</v>
      </c>
      <c r="B30" s="8" t="s">
        <v>28</v>
      </c>
    </row>
    <row r="31">
      <c r="A31" s="6">
        <v>26.0</v>
      </c>
      <c r="B31" s="8" t="s">
        <v>29</v>
      </c>
    </row>
    <row r="32">
      <c r="A32" s="6">
        <v>27.0</v>
      </c>
      <c r="B32" s="8" t="s">
        <v>30</v>
      </c>
    </row>
    <row r="33">
      <c r="A33" s="6">
        <v>28.0</v>
      </c>
      <c r="B33" s="8" t="s">
        <v>31</v>
      </c>
    </row>
    <row r="34">
      <c r="A34" s="6">
        <v>29.0</v>
      </c>
      <c r="B34" s="8" t="s">
        <v>32</v>
      </c>
    </row>
    <row r="35">
      <c r="A35" s="9"/>
      <c r="B35" s="10"/>
    </row>
    <row r="36">
      <c r="A36" s="9"/>
      <c r="B36" s="10"/>
    </row>
    <row r="37">
      <c r="A37" s="9"/>
      <c r="B37" s="10"/>
    </row>
    <row r="38">
      <c r="A38" s="9"/>
      <c r="B38" s="10"/>
    </row>
    <row r="39">
      <c r="A39" s="9"/>
      <c r="B39" s="10"/>
    </row>
    <row r="40">
      <c r="A40" s="9"/>
      <c r="B40" s="10"/>
    </row>
    <row r="41">
      <c r="A41" s="9"/>
      <c r="B41" s="10"/>
    </row>
    <row r="42">
      <c r="A42" s="9"/>
      <c r="B42" s="10"/>
    </row>
    <row r="43">
      <c r="A43" s="9"/>
      <c r="B43" s="10"/>
    </row>
    <row r="44">
      <c r="A44" s="9"/>
      <c r="B44" s="10"/>
    </row>
    <row r="45">
      <c r="A45" s="9"/>
      <c r="B45" s="10"/>
    </row>
    <row r="46">
      <c r="A46" s="9"/>
      <c r="B46" s="10"/>
    </row>
    <row r="47">
      <c r="A47" s="9"/>
      <c r="B47" s="10"/>
    </row>
    <row r="48">
      <c r="A48" s="9"/>
      <c r="B48" s="10"/>
    </row>
    <row r="49">
      <c r="A49" s="9"/>
      <c r="B49" s="10"/>
    </row>
    <row r="50">
      <c r="A50" s="9"/>
      <c r="B50" s="10"/>
    </row>
    <row r="51">
      <c r="A51" s="9"/>
      <c r="B51" s="10"/>
    </row>
    <row r="52">
      <c r="A52" s="9"/>
      <c r="B52" s="10"/>
    </row>
    <row r="53">
      <c r="A53" s="9"/>
      <c r="B53" s="10"/>
    </row>
    <row r="54">
      <c r="A54" s="9"/>
      <c r="B54" s="10"/>
    </row>
    <row r="55">
      <c r="A55" s="9"/>
      <c r="B55" s="10"/>
    </row>
    <row r="56">
      <c r="A56" s="9"/>
      <c r="B56" s="10"/>
    </row>
    <row r="57">
      <c r="A57" s="9"/>
      <c r="B57" s="10"/>
    </row>
    <row r="58">
      <c r="A58" s="9"/>
      <c r="B58" s="10"/>
    </row>
    <row r="59">
      <c r="A59" s="9"/>
      <c r="B59" s="10"/>
    </row>
    <row r="60">
      <c r="A60" s="9"/>
      <c r="B60" s="10"/>
    </row>
    <row r="61">
      <c r="A61" s="9"/>
      <c r="B61" s="10"/>
    </row>
    <row r="62">
      <c r="A62" s="9"/>
      <c r="B62" s="10"/>
    </row>
    <row r="63">
      <c r="A63" s="9"/>
      <c r="B63" s="10"/>
    </row>
    <row r="64">
      <c r="A64" s="9"/>
      <c r="B64" s="10"/>
    </row>
    <row r="65">
      <c r="A65" s="9"/>
      <c r="B65" s="10"/>
    </row>
    <row r="66">
      <c r="A66" s="9"/>
      <c r="B66" s="10"/>
    </row>
    <row r="67">
      <c r="A67" s="9"/>
      <c r="B67" s="10"/>
    </row>
    <row r="68">
      <c r="A68" s="9"/>
      <c r="B68" s="10"/>
    </row>
    <row r="69">
      <c r="A69" s="9"/>
      <c r="B69" s="10"/>
    </row>
    <row r="70">
      <c r="A70" s="9"/>
      <c r="B70" s="10"/>
    </row>
    <row r="71">
      <c r="A71" s="9"/>
      <c r="B71" s="10"/>
    </row>
    <row r="72">
      <c r="A72" s="9"/>
      <c r="B72" s="10"/>
    </row>
    <row r="73">
      <c r="A73" s="9"/>
      <c r="B73" s="10"/>
    </row>
    <row r="74">
      <c r="A74" s="9"/>
      <c r="B74" s="10"/>
    </row>
    <row r="75">
      <c r="A75" s="9"/>
      <c r="B75" s="10"/>
    </row>
    <row r="76">
      <c r="A76" s="9"/>
      <c r="B76" s="10"/>
    </row>
    <row r="77">
      <c r="A77" s="9"/>
      <c r="B77" s="10"/>
    </row>
    <row r="78">
      <c r="A78" s="9"/>
      <c r="B78" s="10"/>
    </row>
    <row r="79">
      <c r="A79" s="9"/>
      <c r="B79" s="10"/>
    </row>
    <row r="80">
      <c r="A80" s="9"/>
      <c r="B80" s="10"/>
    </row>
    <row r="81">
      <c r="A81" s="9"/>
      <c r="B81" s="10"/>
    </row>
    <row r="82">
      <c r="A82" s="9"/>
      <c r="B82" s="10"/>
    </row>
    <row r="83">
      <c r="A83" s="9"/>
      <c r="B83" s="10"/>
    </row>
    <row r="84">
      <c r="A84" s="9"/>
      <c r="B84" s="10"/>
    </row>
    <row r="85">
      <c r="A85" s="9"/>
      <c r="B85" s="10"/>
    </row>
    <row r="86">
      <c r="A86" s="9"/>
      <c r="B86" s="10"/>
    </row>
    <row r="87">
      <c r="A87" s="9"/>
      <c r="B87" s="10"/>
    </row>
    <row r="88">
      <c r="A88" s="9"/>
      <c r="B88" s="10"/>
    </row>
    <row r="89">
      <c r="A89" s="9"/>
      <c r="B89" s="10"/>
    </row>
    <row r="90">
      <c r="A90" s="9"/>
      <c r="B90" s="10"/>
    </row>
    <row r="91">
      <c r="A91" s="9"/>
      <c r="B91" s="10"/>
    </row>
    <row r="92">
      <c r="A92" s="9"/>
      <c r="B92" s="10"/>
    </row>
    <row r="93">
      <c r="A93" s="9"/>
      <c r="B93" s="10"/>
    </row>
    <row r="94">
      <c r="A94" s="9"/>
      <c r="B94" s="10"/>
    </row>
    <row r="95">
      <c r="A95" s="9"/>
      <c r="B95" s="10"/>
    </row>
    <row r="96">
      <c r="A96" s="9"/>
      <c r="B96" s="10"/>
    </row>
    <row r="97">
      <c r="A97" s="9"/>
      <c r="B97" s="10"/>
    </row>
    <row r="98">
      <c r="A98" s="9"/>
      <c r="B98" s="10"/>
    </row>
    <row r="99">
      <c r="A99" s="9"/>
      <c r="B99" s="10"/>
    </row>
    <row r="100">
      <c r="A100" s="9"/>
      <c r="B100" s="10"/>
    </row>
    <row r="101">
      <c r="A101" s="9"/>
      <c r="B101" s="10"/>
    </row>
    <row r="102">
      <c r="A102" s="9"/>
      <c r="B102" s="10"/>
    </row>
    <row r="103">
      <c r="A103" s="9"/>
      <c r="B103" s="10"/>
    </row>
    <row r="104">
      <c r="A104" s="9"/>
      <c r="B104" s="10"/>
    </row>
    <row r="105">
      <c r="A105" s="9"/>
      <c r="B105" s="10"/>
    </row>
    <row r="106">
      <c r="A106" s="9"/>
      <c r="B106" s="10"/>
    </row>
    <row r="107">
      <c r="A107" s="9"/>
      <c r="B107" s="10"/>
    </row>
    <row r="108">
      <c r="A108" s="9"/>
      <c r="B108" s="10"/>
    </row>
    <row r="109">
      <c r="A109" s="9"/>
      <c r="B109" s="10"/>
    </row>
    <row r="110">
      <c r="A110" s="9"/>
      <c r="B110" s="10"/>
    </row>
    <row r="111">
      <c r="A111" s="9"/>
      <c r="B111" s="10"/>
    </row>
    <row r="112">
      <c r="A112" s="9"/>
      <c r="B112" s="10"/>
    </row>
    <row r="113">
      <c r="A113" s="9"/>
      <c r="B113" s="10"/>
    </row>
    <row r="114">
      <c r="A114" s="9"/>
      <c r="B114" s="10"/>
    </row>
    <row r="115">
      <c r="A115" s="9"/>
      <c r="B115" s="10"/>
    </row>
    <row r="116">
      <c r="A116" s="9"/>
      <c r="B116" s="10"/>
    </row>
    <row r="117">
      <c r="A117" s="9"/>
      <c r="B117" s="10"/>
    </row>
    <row r="118">
      <c r="A118" s="9"/>
      <c r="B118" s="10"/>
    </row>
    <row r="119">
      <c r="A119" s="9"/>
      <c r="B119" s="10"/>
    </row>
    <row r="120">
      <c r="A120" s="9"/>
      <c r="B120" s="10"/>
    </row>
    <row r="121">
      <c r="A121" s="9"/>
      <c r="B121" s="10"/>
    </row>
    <row r="122">
      <c r="A122" s="9"/>
      <c r="B122" s="10"/>
    </row>
    <row r="123">
      <c r="A123" s="9"/>
      <c r="B123" s="10"/>
    </row>
    <row r="124">
      <c r="A124" s="9"/>
      <c r="B124" s="10"/>
    </row>
    <row r="125">
      <c r="A125" s="9"/>
      <c r="B125" s="10"/>
    </row>
    <row r="126">
      <c r="A126" s="9"/>
      <c r="B126" s="10"/>
    </row>
    <row r="127">
      <c r="A127" s="9"/>
      <c r="B127" s="10"/>
    </row>
    <row r="128">
      <c r="A128" s="9"/>
      <c r="B128" s="10"/>
    </row>
    <row r="129">
      <c r="A129" s="9"/>
      <c r="B129" s="10"/>
    </row>
    <row r="130">
      <c r="A130" s="9"/>
      <c r="B130" s="10"/>
    </row>
    <row r="131">
      <c r="A131" s="9"/>
      <c r="B131" s="10"/>
    </row>
    <row r="132">
      <c r="A132" s="9"/>
      <c r="B132" s="10"/>
    </row>
    <row r="133">
      <c r="A133" s="9"/>
      <c r="B133" s="10"/>
    </row>
    <row r="134">
      <c r="A134" s="9"/>
      <c r="B134" s="10"/>
    </row>
    <row r="135">
      <c r="A135" s="9"/>
      <c r="B135" s="10"/>
    </row>
    <row r="136">
      <c r="A136" s="9"/>
      <c r="B136" s="10"/>
    </row>
    <row r="137">
      <c r="A137" s="9"/>
      <c r="B137" s="10"/>
    </row>
    <row r="138">
      <c r="A138" s="9"/>
      <c r="B138" s="10"/>
    </row>
    <row r="139">
      <c r="A139" s="9"/>
      <c r="B139" s="10"/>
    </row>
    <row r="140">
      <c r="A140" s="9"/>
      <c r="B140" s="10"/>
    </row>
    <row r="141">
      <c r="A141" s="9"/>
      <c r="B141" s="10"/>
    </row>
    <row r="142">
      <c r="A142" s="9"/>
      <c r="B142" s="10"/>
    </row>
    <row r="143">
      <c r="A143" s="9"/>
      <c r="B143" s="10"/>
    </row>
    <row r="144">
      <c r="A144" s="9"/>
      <c r="B144" s="10"/>
    </row>
    <row r="145">
      <c r="A145" s="9"/>
      <c r="B145" s="10"/>
    </row>
    <row r="146">
      <c r="A146" s="9"/>
      <c r="B146" s="10"/>
    </row>
    <row r="147">
      <c r="A147" s="9"/>
      <c r="B147" s="10"/>
    </row>
    <row r="148">
      <c r="A148" s="9"/>
      <c r="B148" s="10"/>
    </row>
    <row r="149">
      <c r="A149" s="9"/>
      <c r="B149" s="10"/>
    </row>
    <row r="150">
      <c r="A150" s="9"/>
      <c r="B150" s="10"/>
    </row>
    <row r="151">
      <c r="A151" s="9"/>
      <c r="B151" s="10"/>
    </row>
    <row r="152">
      <c r="A152" s="9"/>
      <c r="B152" s="10"/>
    </row>
    <row r="153">
      <c r="A153" s="9"/>
      <c r="B153" s="10"/>
    </row>
    <row r="154">
      <c r="A154" s="9"/>
      <c r="B154" s="10"/>
    </row>
    <row r="155">
      <c r="A155" s="9"/>
      <c r="B155" s="10"/>
    </row>
    <row r="156">
      <c r="A156" s="9"/>
      <c r="B156" s="10"/>
    </row>
    <row r="157">
      <c r="A157" s="9"/>
      <c r="B157" s="10"/>
    </row>
    <row r="158">
      <c r="A158" s="9"/>
      <c r="B158" s="10"/>
    </row>
    <row r="159">
      <c r="A159" s="9"/>
      <c r="B159" s="10"/>
    </row>
    <row r="160">
      <c r="A160" s="9"/>
      <c r="B160" s="10"/>
    </row>
    <row r="161">
      <c r="A161" s="9"/>
      <c r="B161" s="10"/>
    </row>
    <row r="162">
      <c r="A162" s="9"/>
      <c r="B162" s="10"/>
    </row>
    <row r="163">
      <c r="A163" s="9"/>
      <c r="B163" s="10"/>
    </row>
    <row r="164">
      <c r="A164" s="9"/>
      <c r="B164" s="10"/>
    </row>
    <row r="165">
      <c r="A165" s="9"/>
      <c r="B165" s="10"/>
    </row>
    <row r="166">
      <c r="A166" s="9"/>
      <c r="B166" s="10"/>
    </row>
    <row r="167">
      <c r="A167" s="9"/>
      <c r="B167" s="10"/>
    </row>
    <row r="168">
      <c r="A168" s="9"/>
      <c r="B168" s="10"/>
    </row>
    <row r="169">
      <c r="A169" s="9"/>
      <c r="B169" s="10"/>
    </row>
    <row r="170">
      <c r="A170" s="9"/>
      <c r="B170" s="10"/>
    </row>
    <row r="171">
      <c r="A171" s="9"/>
      <c r="B171" s="10"/>
    </row>
    <row r="172">
      <c r="A172" s="9"/>
      <c r="B172" s="10"/>
    </row>
    <row r="173">
      <c r="A173" s="9"/>
      <c r="B173" s="10"/>
    </row>
    <row r="174">
      <c r="A174" s="9"/>
      <c r="B174" s="10"/>
    </row>
    <row r="175">
      <c r="A175" s="9"/>
      <c r="B175" s="10"/>
    </row>
    <row r="176">
      <c r="A176" s="9"/>
      <c r="B176" s="10"/>
    </row>
    <row r="177">
      <c r="A177" s="9"/>
      <c r="B177" s="10"/>
    </row>
    <row r="178">
      <c r="A178" s="9"/>
      <c r="B178" s="10"/>
    </row>
    <row r="179">
      <c r="A179" s="9"/>
      <c r="B179" s="10"/>
    </row>
    <row r="180">
      <c r="A180" s="9"/>
      <c r="B180" s="10"/>
    </row>
    <row r="181">
      <c r="A181" s="9"/>
      <c r="B181" s="10"/>
    </row>
    <row r="182">
      <c r="A182" s="9"/>
      <c r="B182" s="10"/>
    </row>
    <row r="183">
      <c r="A183" s="9"/>
      <c r="B183" s="10"/>
    </row>
    <row r="184">
      <c r="A184" s="9"/>
      <c r="B184" s="10"/>
    </row>
    <row r="185">
      <c r="A185" s="9"/>
      <c r="B185" s="10"/>
    </row>
    <row r="186">
      <c r="A186" s="9"/>
      <c r="B186" s="10"/>
    </row>
    <row r="187">
      <c r="A187" s="9"/>
      <c r="B187" s="10"/>
    </row>
    <row r="188">
      <c r="A188" s="9"/>
      <c r="B188" s="10"/>
    </row>
    <row r="189">
      <c r="A189" s="9"/>
      <c r="B189" s="10"/>
    </row>
    <row r="190">
      <c r="A190" s="9"/>
      <c r="B190" s="10"/>
    </row>
    <row r="191">
      <c r="A191" s="9"/>
      <c r="B191" s="10"/>
    </row>
    <row r="192">
      <c r="A192" s="9"/>
      <c r="B192" s="10"/>
    </row>
    <row r="193">
      <c r="A193" s="9"/>
      <c r="B193" s="10"/>
    </row>
    <row r="194">
      <c r="A194" s="9"/>
      <c r="B194" s="10"/>
    </row>
    <row r="195">
      <c r="A195" s="9"/>
      <c r="B195" s="10"/>
    </row>
    <row r="196">
      <c r="A196" s="9"/>
      <c r="B196" s="10"/>
    </row>
    <row r="197">
      <c r="A197" s="9"/>
      <c r="B197" s="10"/>
    </row>
    <row r="198">
      <c r="A198" s="9"/>
      <c r="B198" s="10"/>
    </row>
    <row r="199">
      <c r="A199" s="9"/>
      <c r="B199" s="10"/>
    </row>
    <row r="200">
      <c r="A200" s="9"/>
      <c r="B200" s="10"/>
    </row>
    <row r="201">
      <c r="A201" s="9"/>
      <c r="B201" s="10"/>
    </row>
    <row r="202">
      <c r="A202" s="9"/>
      <c r="B202" s="10"/>
    </row>
    <row r="203">
      <c r="A203" s="9"/>
      <c r="B203" s="10"/>
    </row>
    <row r="204">
      <c r="A204" s="9"/>
      <c r="B204" s="10"/>
    </row>
    <row r="205">
      <c r="A205" s="9"/>
      <c r="B205" s="10"/>
    </row>
    <row r="206">
      <c r="A206" s="9"/>
      <c r="B206" s="10"/>
    </row>
    <row r="207">
      <c r="A207" s="9"/>
      <c r="B207" s="10"/>
    </row>
    <row r="208">
      <c r="A208" s="9"/>
      <c r="B208" s="10"/>
    </row>
    <row r="209">
      <c r="A209" s="9"/>
      <c r="B209" s="10"/>
    </row>
    <row r="210">
      <c r="A210" s="9"/>
      <c r="B210" s="10"/>
    </row>
    <row r="211">
      <c r="A211" s="9"/>
      <c r="B211" s="10"/>
    </row>
    <row r="212">
      <c r="A212" s="9"/>
      <c r="B212" s="10"/>
    </row>
    <row r="213">
      <c r="A213" s="9"/>
      <c r="B213" s="10"/>
    </row>
    <row r="214">
      <c r="A214" s="9"/>
      <c r="B214" s="10"/>
    </row>
    <row r="215">
      <c r="A215" s="9"/>
      <c r="B215" s="10"/>
    </row>
    <row r="216">
      <c r="A216" s="9"/>
      <c r="B216" s="10"/>
    </row>
    <row r="217">
      <c r="A217" s="9"/>
      <c r="B217" s="10"/>
    </row>
    <row r="218">
      <c r="A218" s="9"/>
      <c r="B218" s="10"/>
    </row>
    <row r="219">
      <c r="A219" s="9"/>
      <c r="B219" s="10"/>
    </row>
    <row r="220">
      <c r="A220" s="9"/>
      <c r="B220" s="10"/>
    </row>
    <row r="221">
      <c r="A221" s="9"/>
      <c r="B221" s="10"/>
    </row>
    <row r="222">
      <c r="A222" s="9"/>
      <c r="B222" s="10"/>
    </row>
    <row r="223">
      <c r="A223" s="9"/>
      <c r="B223" s="10"/>
    </row>
    <row r="224">
      <c r="A224" s="9"/>
      <c r="B224" s="10"/>
    </row>
    <row r="225">
      <c r="A225" s="9"/>
      <c r="B225" s="10"/>
    </row>
    <row r="226">
      <c r="A226" s="9"/>
      <c r="B226" s="10"/>
    </row>
    <row r="227">
      <c r="A227" s="9"/>
      <c r="B227" s="10"/>
    </row>
    <row r="228">
      <c r="A228" s="9"/>
      <c r="B228" s="10"/>
    </row>
    <row r="229">
      <c r="A229" s="9"/>
      <c r="B229" s="10"/>
    </row>
    <row r="230">
      <c r="A230" s="9"/>
      <c r="B230" s="10"/>
    </row>
    <row r="231">
      <c r="A231" s="9"/>
      <c r="B231" s="10"/>
    </row>
    <row r="232">
      <c r="A232" s="9"/>
      <c r="B232" s="10"/>
    </row>
    <row r="233">
      <c r="A233" s="9"/>
      <c r="B233" s="10"/>
    </row>
    <row r="234">
      <c r="A234" s="9"/>
      <c r="B234" s="10"/>
    </row>
    <row r="235">
      <c r="A235" s="9"/>
      <c r="B235" s="10"/>
    </row>
    <row r="236">
      <c r="A236" s="9"/>
      <c r="B236" s="10"/>
    </row>
    <row r="237">
      <c r="A237" s="9"/>
      <c r="B237" s="10"/>
    </row>
    <row r="238">
      <c r="A238" s="9"/>
      <c r="B238" s="10"/>
    </row>
    <row r="239">
      <c r="A239" s="9"/>
      <c r="B239" s="10"/>
    </row>
    <row r="240">
      <c r="A240" s="9"/>
      <c r="B240" s="10"/>
    </row>
    <row r="241">
      <c r="A241" s="9"/>
      <c r="B241" s="10"/>
    </row>
    <row r="242">
      <c r="A242" s="9"/>
      <c r="B242" s="10"/>
    </row>
    <row r="243">
      <c r="A243" s="9"/>
      <c r="B243" s="10"/>
    </row>
    <row r="244">
      <c r="A244" s="9"/>
      <c r="B244" s="10"/>
    </row>
    <row r="245">
      <c r="A245" s="9"/>
      <c r="B245" s="10"/>
    </row>
    <row r="246">
      <c r="A246" s="9"/>
      <c r="B246" s="10"/>
    </row>
    <row r="247">
      <c r="A247" s="9"/>
      <c r="B247" s="10"/>
    </row>
    <row r="248">
      <c r="A248" s="9"/>
      <c r="B248" s="10"/>
    </row>
    <row r="249">
      <c r="A249" s="9"/>
      <c r="B249" s="10"/>
    </row>
    <row r="250">
      <c r="A250" s="9"/>
      <c r="B250" s="10"/>
    </row>
    <row r="251">
      <c r="A251" s="9"/>
      <c r="B251" s="10"/>
    </row>
    <row r="252">
      <c r="A252" s="9"/>
      <c r="B252" s="10"/>
    </row>
    <row r="253">
      <c r="A253" s="9"/>
      <c r="B253" s="10"/>
    </row>
    <row r="254">
      <c r="A254" s="9"/>
      <c r="B254" s="10"/>
    </row>
    <row r="255">
      <c r="A255" s="9"/>
      <c r="B255" s="10"/>
    </row>
    <row r="256">
      <c r="A256" s="9"/>
      <c r="B256" s="10"/>
    </row>
    <row r="257">
      <c r="A257" s="9"/>
      <c r="B257" s="10"/>
    </row>
    <row r="258">
      <c r="A258" s="9"/>
      <c r="B258" s="10"/>
    </row>
    <row r="259">
      <c r="A259" s="9"/>
      <c r="B259" s="10"/>
    </row>
    <row r="260">
      <c r="A260" s="9"/>
      <c r="B260" s="10"/>
    </row>
    <row r="261">
      <c r="A261" s="9"/>
      <c r="B261" s="10"/>
    </row>
    <row r="262">
      <c r="A262" s="9"/>
      <c r="B262" s="10"/>
    </row>
    <row r="263">
      <c r="A263" s="9"/>
      <c r="B263" s="10"/>
    </row>
    <row r="264">
      <c r="A264" s="9"/>
      <c r="B264" s="10"/>
    </row>
    <row r="265">
      <c r="A265" s="9"/>
      <c r="B265" s="10"/>
    </row>
    <row r="266">
      <c r="A266" s="9"/>
      <c r="B266" s="10"/>
    </row>
    <row r="267">
      <c r="A267" s="9"/>
      <c r="B267" s="10"/>
    </row>
    <row r="268">
      <c r="A268" s="9"/>
      <c r="B268" s="10"/>
    </row>
    <row r="269">
      <c r="A269" s="9"/>
      <c r="B269" s="10"/>
    </row>
    <row r="270">
      <c r="A270" s="9"/>
      <c r="B270" s="10"/>
    </row>
    <row r="271">
      <c r="A271" s="9"/>
      <c r="B271" s="10"/>
    </row>
    <row r="272">
      <c r="A272" s="9"/>
      <c r="B272" s="10"/>
    </row>
    <row r="273">
      <c r="A273" s="9"/>
      <c r="B273" s="10"/>
    </row>
    <row r="274">
      <c r="A274" s="9"/>
      <c r="B274" s="10"/>
    </row>
    <row r="275">
      <c r="A275" s="9"/>
      <c r="B275" s="10"/>
    </row>
    <row r="276">
      <c r="A276" s="9"/>
      <c r="B276" s="10"/>
    </row>
    <row r="277">
      <c r="A277" s="9"/>
      <c r="B277" s="10"/>
    </row>
    <row r="278">
      <c r="A278" s="9"/>
      <c r="B278" s="10"/>
    </row>
    <row r="279">
      <c r="A279" s="9"/>
      <c r="B279" s="10"/>
    </row>
    <row r="280">
      <c r="A280" s="9"/>
      <c r="B280" s="10"/>
    </row>
    <row r="281">
      <c r="A281" s="9"/>
      <c r="B281" s="10"/>
    </row>
    <row r="282">
      <c r="A282" s="9"/>
      <c r="B282" s="10"/>
    </row>
    <row r="283">
      <c r="A283" s="9"/>
      <c r="B283" s="10"/>
    </row>
    <row r="284">
      <c r="A284" s="9"/>
      <c r="B284" s="10"/>
    </row>
    <row r="285">
      <c r="A285" s="9"/>
      <c r="B285" s="10"/>
    </row>
    <row r="286">
      <c r="A286" s="9"/>
      <c r="B286" s="10"/>
    </row>
    <row r="287">
      <c r="A287" s="9"/>
      <c r="B287" s="10"/>
    </row>
    <row r="288">
      <c r="A288" s="9"/>
      <c r="B288" s="10"/>
    </row>
    <row r="289">
      <c r="A289" s="9"/>
      <c r="B289" s="10"/>
    </row>
    <row r="290">
      <c r="A290" s="9"/>
      <c r="B290" s="10"/>
    </row>
    <row r="291">
      <c r="A291" s="9"/>
      <c r="B291" s="10"/>
    </row>
    <row r="292">
      <c r="A292" s="9"/>
      <c r="B292" s="10"/>
    </row>
    <row r="293">
      <c r="A293" s="9"/>
      <c r="B293" s="10"/>
    </row>
    <row r="294">
      <c r="A294" s="9"/>
      <c r="B294" s="10"/>
    </row>
    <row r="295">
      <c r="A295" s="9"/>
      <c r="B295" s="10"/>
    </row>
    <row r="296">
      <c r="A296" s="9"/>
      <c r="B296" s="10"/>
    </row>
    <row r="297">
      <c r="A297" s="9"/>
      <c r="B297" s="10"/>
    </row>
    <row r="298">
      <c r="A298" s="9"/>
      <c r="B298" s="10"/>
    </row>
    <row r="299">
      <c r="A299" s="9"/>
      <c r="B299" s="10"/>
    </row>
    <row r="300">
      <c r="A300" s="9"/>
      <c r="B300" s="10"/>
    </row>
    <row r="301">
      <c r="A301" s="9"/>
      <c r="B301" s="10"/>
    </row>
    <row r="302">
      <c r="A302" s="9"/>
      <c r="B302" s="10"/>
    </row>
    <row r="303">
      <c r="A303" s="9"/>
      <c r="B303" s="10"/>
    </row>
    <row r="304">
      <c r="A304" s="9"/>
      <c r="B304" s="10"/>
    </row>
    <row r="305">
      <c r="A305" s="9"/>
      <c r="B305" s="10"/>
    </row>
    <row r="306">
      <c r="A306" s="9"/>
      <c r="B306" s="10"/>
    </row>
    <row r="307">
      <c r="A307" s="9"/>
      <c r="B307" s="10"/>
    </row>
    <row r="308">
      <c r="A308" s="9"/>
      <c r="B308" s="10"/>
    </row>
    <row r="309">
      <c r="A309" s="9"/>
      <c r="B309" s="10"/>
    </row>
    <row r="310">
      <c r="A310" s="9"/>
      <c r="B310" s="10"/>
    </row>
    <row r="311">
      <c r="A311" s="9"/>
      <c r="B311" s="10"/>
    </row>
    <row r="312">
      <c r="A312" s="9"/>
      <c r="B312" s="10"/>
    </row>
    <row r="313">
      <c r="A313" s="9"/>
      <c r="B313" s="10"/>
    </row>
    <row r="314">
      <c r="A314" s="9"/>
      <c r="B314" s="10"/>
    </row>
    <row r="315">
      <c r="A315" s="9"/>
      <c r="B315" s="10"/>
    </row>
    <row r="316">
      <c r="A316" s="9"/>
      <c r="B316" s="10"/>
    </row>
    <row r="317">
      <c r="A317" s="9"/>
      <c r="B317" s="10"/>
    </row>
    <row r="318">
      <c r="A318" s="9"/>
      <c r="B318" s="10"/>
    </row>
    <row r="319">
      <c r="A319" s="9"/>
      <c r="B319" s="10"/>
    </row>
    <row r="320">
      <c r="A320" s="9"/>
      <c r="B320" s="10"/>
    </row>
    <row r="321">
      <c r="A321" s="9"/>
      <c r="B321" s="10"/>
    </row>
    <row r="322">
      <c r="A322" s="9"/>
      <c r="B322" s="10"/>
    </row>
    <row r="323">
      <c r="A323" s="9"/>
      <c r="B323" s="10"/>
    </row>
    <row r="324">
      <c r="A324" s="9"/>
      <c r="B324" s="10"/>
    </row>
    <row r="325">
      <c r="A325" s="9"/>
      <c r="B325" s="10"/>
    </row>
    <row r="326">
      <c r="A326" s="9"/>
      <c r="B326" s="10"/>
    </row>
    <row r="327">
      <c r="A327" s="9"/>
      <c r="B327" s="10"/>
    </row>
    <row r="328">
      <c r="A328" s="9"/>
      <c r="B328" s="10"/>
    </row>
    <row r="329">
      <c r="A329" s="9"/>
      <c r="B329" s="10"/>
    </row>
    <row r="330">
      <c r="A330" s="9"/>
      <c r="B330" s="10"/>
    </row>
    <row r="331">
      <c r="A331" s="9"/>
      <c r="B331" s="10"/>
    </row>
    <row r="332">
      <c r="A332" s="9"/>
      <c r="B332" s="10"/>
    </row>
    <row r="333">
      <c r="A333" s="9"/>
      <c r="B333" s="10"/>
    </row>
    <row r="334">
      <c r="A334" s="9"/>
      <c r="B334" s="10"/>
    </row>
    <row r="335">
      <c r="A335" s="9"/>
      <c r="B335" s="10"/>
    </row>
    <row r="336">
      <c r="A336" s="9"/>
      <c r="B336" s="10"/>
    </row>
    <row r="337">
      <c r="A337" s="9"/>
      <c r="B337" s="10"/>
    </row>
    <row r="338">
      <c r="A338" s="9"/>
      <c r="B338" s="10"/>
    </row>
    <row r="339">
      <c r="A339" s="9"/>
      <c r="B339" s="10"/>
    </row>
    <row r="340">
      <c r="A340" s="9"/>
      <c r="B340" s="10"/>
    </row>
    <row r="341">
      <c r="A341" s="9"/>
      <c r="B341" s="10"/>
    </row>
    <row r="342">
      <c r="A342" s="9"/>
      <c r="B342" s="10"/>
    </row>
    <row r="343">
      <c r="A343" s="9"/>
      <c r="B343" s="10"/>
    </row>
    <row r="344">
      <c r="A344" s="9"/>
      <c r="B344" s="10"/>
    </row>
    <row r="345">
      <c r="A345" s="9"/>
      <c r="B345" s="10"/>
    </row>
    <row r="346">
      <c r="A346" s="9"/>
      <c r="B346" s="10"/>
    </row>
    <row r="347">
      <c r="A347" s="9"/>
      <c r="B347" s="10"/>
    </row>
    <row r="348">
      <c r="A348" s="9"/>
      <c r="B348" s="10"/>
    </row>
    <row r="349">
      <c r="A349" s="9"/>
      <c r="B349" s="10"/>
    </row>
    <row r="350">
      <c r="A350" s="9"/>
      <c r="B350" s="10"/>
    </row>
    <row r="351">
      <c r="A351" s="9"/>
      <c r="B351" s="10"/>
    </row>
    <row r="352">
      <c r="A352" s="9"/>
      <c r="B352" s="10"/>
    </row>
    <row r="353">
      <c r="A353" s="9"/>
      <c r="B353" s="10"/>
    </row>
    <row r="354">
      <c r="A354" s="9"/>
      <c r="B354" s="10"/>
    </row>
    <row r="355">
      <c r="A355" s="9"/>
      <c r="B355" s="10"/>
    </row>
    <row r="356">
      <c r="A356" s="9"/>
      <c r="B356" s="10"/>
    </row>
    <row r="357">
      <c r="A357" s="9"/>
      <c r="B357" s="10"/>
    </row>
    <row r="358">
      <c r="A358" s="9"/>
      <c r="B358" s="10"/>
    </row>
    <row r="359">
      <c r="A359" s="9"/>
      <c r="B359" s="10"/>
    </row>
    <row r="360">
      <c r="A360" s="9"/>
      <c r="B360" s="10"/>
    </row>
    <row r="361">
      <c r="A361" s="9"/>
      <c r="B361" s="10"/>
    </row>
    <row r="362">
      <c r="A362" s="9"/>
      <c r="B362" s="10"/>
    </row>
    <row r="363">
      <c r="A363" s="9"/>
      <c r="B363" s="10"/>
    </row>
    <row r="364">
      <c r="A364" s="9"/>
      <c r="B364" s="10"/>
    </row>
    <row r="365">
      <c r="A365" s="9"/>
      <c r="B365" s="10"/>
    </row>
    <row r="366">
      <c r="A366" s="9"/>
      <c r="B366" s="10"/>
    </row>
    <row r="367">
      <c r="A367" s="9"/>
      <c r="B367" s="10"/>
    </row>
    <row r="368">
      <c r="A368" s="9"/>
      <c r="B368" s="10"/>
    </row>
    <row r="369">
      <c r="A369" s="9"/>
      <c r="B369" s="10"/>
    </row>
    <row r="370">
      <c r="A370" s="9"/>
      <c r="B370" s="10"/>
    </row>
    <row r="371">
      <c r="A371" s="9"/>
      <c r="B371" s="10"/>
    </row>
    <row r="372">
      <c r="A372" s="9"/>
      <c r="B372" s="10"/>
    </row>
    <row r="373">
      <c r="A373" s="9"/>
      <c r="B373" s="10"/>
    </row>
    <row r="374">
      <c r="A374" s="9"/>
      <c r="B374" s="10"/>
    </row>
    <row r="375">
      <c r="A375" s="9"/>
      <c r="B375" s="10"/>
    </row>
    <row r="376">
      <c r="A376" s="9"/>
      <c r="B376" s="10"/>
    </row>
    <row r="377">
      <c r="A377" s="9"/>
      <c r="B377" s="10"/>
    </row>
    <row r="378">
      <c r="A378" s="9"/>
      <c r="B378" s="10"/>
    </row>
    <row r="379">
      <c r="A379" s="9"/>
      <c r="B379" s="10"/>
    </row>
    <row r="380">
      <c r="A380" s="9"/>
      <c r="B380" s="10"/>
    </row>
    <row r="381">
      <c r="A381" s="9"/>
      <c r="B381" s="10"/>
    </row>
    <row r="382">
      <c r="A382" s="9"/>
      <c r="B382" s="10"/>
    </row>
    <row r="383">
      <c r="A383" s="9"/>
      <c r="B383" s="10"/>
    </row>
    <row r="384">
      <c r="A384" s="9"/>
      <c r="B384" s="10"/>
    </row>
    <row r="385">
      <c r="A385" s="9"/>
      <c r="B385" s="10"/>
    </row>
    <row r="386">
      <c r="A386" s="9"/>
      <c r="B386" s="10"/>
    </row>
    <row r="387">
      <c r="A387" s="9"/>
      <c r="B387" s="10"/>
    </row>
    <row r="388">
      <c r="A388" s="9"/>
      <c r="B388" s="10"/>
    </row>
    <row r="389">
      <c r="A389" s="9"/>
      <c r="B389" s="10"/>
    </row>
    <row r="390">
      <c r="A390" s="9"/>
      <c r="B390" s="10"/>
    </row>
    <row r="391">
      <c r="A391" s="9"/>
      <c r="B391" s="10"/>
    </row>
    <row r="392">
      <c r="A392" s="9"/>
      <c r="B392" s="10"/>
    </row>
    <row r="393">
      <c r="A393" s="9"/>
      <c r="B393" s="10"/>
    </row>
    <row r="394">
      <c r="A394" s="9"/>
      <c r="B394" s="10"/>
    </row>
    <row r="395">
      <c r="A395" s="9"/>
      <c r="B395" s="10"/>
    </row>
    <row r="396">
      <c r="A396" s="9"/>
      <c r="B396" s="10"/>
    </row>
    <row r="397">
      <c r="A397" s="9"/>
      <c r="B397" s="10"/>
    </row>
    <row r="398">
      <c r="A398" s="9"/>
      <c r="B398" s="10"/>
    </row>
    <row r="399">
      <c r="A399" s="9"/>
      <c r="B399" s="10"/>
    </row>
    <row r="400">
      <c r="A400" s="9"/>
      <c r="B400" s="10"/>
    </row>
    <row r="401">
      <c r="A401" s="9"/>
      <c r="B401" s="10"/>
    </row>
    <row r="402">
      <c r="A402" s="9"/>
      <c r="B402" s="10"/>
    </row>
    <row r="403">
      <c r="A403" s="9"/>
      <c r="B403" s="10"/>
    </row>
    <row r="404">
      <c r="A404" s="9"/>
      <c r="B404" s="10"/>
    </row>
    <row r="405">
      <c r="A405" s="9"/>
      <c r="B405" s="10"/>
    </row>
    <row r="406">
      <c r="A406" s="9"/>
      <c r="B406" s="10"/>
    </row>
    <row r="407">
      <c r="A407" s="9"/>
      <c r="B407" s="10"/>
    </row>
    <row r="408">
      <c r="A408" s="9"/>
      <c r="B408" s="10"/>
    </row>
    <row r="409">
      <c r="A409" s="9"/>
      <c r="B409" s="10"/>
    </row>
    <row r="410">
      <c r="A410" s="9"/>
      <c r="B410" s="10"/>
    </row>
    <row r="411">
      <c r="A411" s="9"/>
      <c r="B411" s="10"/>
    </row>
    <row r="412">
      <c r="A412" s="9"/>
      <c r="B412" s="10"/>
    </row>
    <row r="413">
      <c r="A413" s="9"/>
      <c r="B413" s="10"/>
    </row>
    <row r="414">
      <c r="A414" s="9"/>
      <c r="B414" s="10"/>
    </row>
    <row r="415">
      <c r="A415" s="9"/>
      <c r="B415" s="10"/>
    </row>
    <row r="416">
      <c r="A416" s="9"/>
      <c r="B416" s="10"/>
    </row>
    <row r="417">
      <c r="A417" s="9"/>
      <c r="B417" s="10"/>
    </row>
    <row r="418">
      <c r="A418" s="9"/>
      <c r="B418" s="10"/>
    </row>
    <row r="419">
      <c r="A419" s="9"/>
      <c r="B419" s="10"/>
    </row>
    <row r="420">
      <c r="A420" s="9"/>
      <c r="B420" s="10"/>
    </row>
    <row r="421">
      <c r="A421" s="9"/>
      <c r="B421" s="10"/>
    </row>
    <row r="422">
      <c r="A422" s="9"/>
      <c r="B422" s="10"/>
    </row>
    <row r="423">
      <c r="A423" s="9"/>
      <c r="B423" s="10"/>
    </row>
    <row r="424">
      <c r="A424" s="9"/>
      <c r="B424" s="10"/>
    </row>
    <row r="425">
      <c r="A425" s="9"/>
      <c r="B425" s="10"/>
    </row>
    <row r="426">
      <c r="A426" s="9"/>
      <c r="B426" s="10"/>
    </row>
    <row r="427">
      <c r="A427" s="9"/>
      <c r="B427" s="10"/>
    </row>
    <row r="428">
      <c r="A428" s="9"/>
      <c r="B428" s="10"/>
    </row>
    <row r="429">
      <c r="A429" s="9"/>
      <c r="B429" s="10"/>
    </row>
    <row r="430">
      <c r="A430" s="9"/>
      <c r="B430" s="10"/>
    </row>
    <row r="431">
      <c r="A431" s="9"/>
      <c r="B431" s="10"/>
    </row>
    <row r="432">
      <c r="A432" s="9"/>
      <c r="B432" s="10"/>
    </row>
    <row r="433">
      <c r="A433" s="9"/>
      <c r="B433" s="10"/>
    </row>
    <row r="434">
      <c r="A434" s="9"/>
      <c r="B434" s="10"/>
    </row>
    <row r="435">
      <c r="A435" s="9"/>
      <c r="B435" s="10"/>
    </row>
    <row r="436">
      <c r="A436" s="9"/>
      <c r="B436" s="10"/>
    </row>
    <row r="437">
      <c r="A437" s="9"/>
      <c r="B437" s="10"/>
    </row>
    <row r="438">
      <c r="A438" s="9"/>
      <c r="B438" s="10"/>
    </row>
    <row r="439">
      <c r="A439" s="9"/>
      <c r="B439" s="10"/>
    </row>
    <row r="440">
      <c r="A440" s="9"/>
      <c r="B440" s="10"/>
    </row>
    <row r="441">
      <c r="A441" s="9"/>
      <c r="B441" s="10"/>
    </row>
    <row r="442">
      <c r="A442" s="9"/>
      <c r="B442" s="10"/>
    </row>
    <row r="443">
      <c r="A443" s="9"/>
      <c r="B443" s="10"/>
    </row>
    <row r="444">
      <c r="A444" s="9"/>
      <c r="B444" s="10"/>
    </row>
    <row r="445">
      <c r="A445" s="9"/>
      <c r="B445" s="10"/>
    </row>
    <row r="446">
      <c r="A446" s="9"/>
      <c r="B446" s="10"/>
    </row>
    <row r="447">
      <c r="A447" s="9"/>
      <c r="B447" s="10"/>
    </row>
    <row r="448">
      <c r="A448" s="9"/>
      <c r="B448" s="10"/>
    </row>
    <row r="449">
      <c r="A449" s="9"/>
      <c r="B449" s="10"/>
    </row>
    <row r="450">
      <c r="A450" s="9"/>
      <c r="B450" s="10"/>
    </row>
    <row r="451">
      <c r="A451" s="9"/>
      <c r="B451" s="10"/>
    </row>
    <row r="452">
      <c r="A452" s="9"/>
      <c r="B452" s="10"/>
    </row>
    <row r="453">
      <c r="A453" s="9"/>
      <c r="B453" s="10"/>
    </row>
    <row r="454">
      <c r="A454" s="9"/>
      <c r="B454" s="10"/>
    </row>
    <row r="455">
      <c r="A455" s="9"/>
      <c r="B455" s="10"/>
    </row>
    <row r="456">
      <c r="A456" s="9"/>
      <c r="B456" s="10"/>
    </row>
    <row r="457">
      <c r="A457" s="9"/>
      <c r="B457" s="10"/>
    </row>
    <row r="458">
      <c r="A458" s="9"/>
      <c r="B458" s="10"/>
    </row>
    <row r="459">
      <c r="A459" s="9"/>
      <c r="B459" s="10"/>
    </row>
    <row r="460">
      <c r="A460" s="9"/>
      <c r="B460" s="10"/>
    </row>
    <row r="461">
      <c r="A461" s="9"/>
      <c r="B461" s="10"/>
    </row>
    <row r="462">
      <c r="A462" s="9"/>
      <c r="B462" s="10"/>
    </row>
    <row r="463">
      <c r="A463" s="9"/>
      <c r="B463" s="10"/>
    </row>
    <row r="464">
      <c r="A464" s="9"/>
      <c r="B464" s="10"/>
    </row>
    <row r="465">
      <c r="A465" s="9"/>
      <c r="B465" s="10"/>
    </row>
    <row r="466">
      <c r="A466" s="9"/>
      <c r="B466" s="10"/>
    </row>
    <row r="467">
      <c r="A467" s="9"/>
      <c r="B467" s="10"/>
    </row>
    <row r="468">
      <c r="A468" s="9"/>
      <c r="B468" s="10"/>
    </row>
    <row r="469">
      <c r="A469" s="9"/>
      <c r="B469" s="10"/>
    </row>
    <row r="470">
      <c r="A470" s="9"/>
      <c r="B470" s="10"/>
    </row>
    <row r="471">
      <c r="A471" s="9"/>
      <c r="B471" s="10"/>
    </row>
    <row r="472">
      <c r="A472" s="9"/>
      <c r="B472" s="10"/>
    </row>
    <row r="473">
      <c r="A473" s="9"/>
      <c r="B473" s="10"/>
    </row>
    <row r="474">
      <c r="A474" s="9"/>
      <c r="B474" s="10"/>
    </row>
    <row r="475">
      <c r="A475" s="9"/>
      <c r="B475" s="10"/>
    </row>
    <row r="476">
      <c r="A476" s="9"/>
      <c r="B476" s="10"/>
    </row>
    <row r="477">
      <c r="A477" s="9"/>
      <c r="B477" s="10"/>
    </row>
    <row r="478">
      <c r="A478" s="9"/>
      <c r="B478" s="10"/>
    </row>
    <row r="479">
      <c r="A479" s="9"/>
      <c r="B479" s="10"/>
    </row>
    <row r="480">
      <c r="A480" s="9"/>
      <c r="B480" s="10"/>
    </row>
    <row r="481">
      <c r="A481" s="9"/>
      <c r="B481" s="10"/>
    </row>
    <row r="482">
      <c r="A482" s="9"/>
      <c r="B482" s="10"/>
    </row>
    <row r="483">
      <c r="A483" s="9"/>
      <c r="B483" s="10"/>
    </row>
    <row r="484">
      <c r="A484" s="9"/>
      <c r="B484" s="10"/>
    </row>
    <row r="485">
      <c r="A485" s="9"/>
      <c r="B485" s="10"/>
    </row>
    <row r="486">
      <c r="A486" s="9"/>
      <c r="B486" s="10"/>
    </row>
    <row r="487">
      <c r="A487" s="9"/>
      <c r="B487" s="10"/>
    </row>
    <row r="488">
      <c r="A488" s="9"/>
      <c r="B488" s="10"/>
    </row>
    <row r="489">
      <c r="A489" s="9"/>
      <c r="B489" s="10"/>
    </row>
    <row r="490">
      <c r="A490" s="9"/>
      <c r="B490" s="10"/>
    </row>
    <row r="491">
      <c r="A491" s="9"/>
      <c r="B491" s="10"/>
    </row>
    <row r="492">
      <c r="A492" s="9"/>
      <c r="B492" s="10"/>
    </row>
    <row r="493">
      <c r="A493" s="9"/>
      <c r="B493" s="10"/>
    </row>
    <row r="494">
      <c r="A494" s="9"/>
      <c r="B494" s="10"/>
    </row>
    <row r="495">
      <c r="A495" s="9"/>
      <c r="B495" s="10"/>
    </row>
    <row r="496">
      <c r="A496" s="9"/>
      <c r="B496" s="10"/>
    </row>
    <row r="497">
      <c r="A497" s="9"/>
      <c r="B497" s="10"/>
    </row>
    <row r="498">
      <c r="A498" s="9"/>
      <c r="B498" s="10"/>
    </row>
    <row r="499">
      <c r="A499" s="9"/>
      <c r="B499" s="10"/>
    </row>
    <row r="500">
      <c r="A500" s="9"/>
      <c r="B500" s="10"/>
    </row>
    <row r="501">
      <c r="A501" s="9"/>
      <c r="B501" s="10"/>
    </row>
    <row r="502">
      <c r="A502" s="9"/>
      <c r="B502" s="10"/>
    </row>
    <row r="503">
      <c r="A503" s="9"/>
      <c r="B503" s="10"/>
    </row>
    <row r="504">
      <c r="A504" s="9"/>
      <c r="B504" s="10"/>
    </row>
    <row r="505">
      <c r="A505" s="9"/>
      <c r="B505" s="10"/>
    </row>
    <row r="506">
      <c r="A506" s="9"/>
      <c r="B506" s="10"/>
    </row>
    <row r="507">
      <c r="A507" s="9"/>
      <c r="B507" s="10"/>
    </row>
    <row r="508">
      <c r="A508" s="9"/>
      <c r="B508" s="10"/>
    </row>
    <row r="509">
      <c r="A509" s="9"/>
      <c r="B509" s="10"/>
    </row>
    <row r="510">
      <c r="A510" s="9"/>
      <c r="B510" s="10"/>
    </row>
    <row r="511">
      <c r="A511" s="9"/>
      <c r="B511" s="10"/>
    </row>
    <row r="512">
      <c r="A512" s="9"/>
      <c r="B512" s="10"/>
    </row>
    <row r="513">
      <c r="A513" s="9"/>
      <c r="B513" s="10"/>
    </row>
    <row r="514">
      <c r="A514" s="9"/>
      <c r="B514" s="10"/>
    </row>
    <row r="515">
      <c r="A515" s="9"/>
      <c r="B515" s="10"/>
    </row>
    <row r="516">
      <c r="A516" s="9"/>
      <c r="B516" s="10"/>
    </row>
    <row r="517">
      <c r="A517" s="9"/>
      <c r="B517" s="10"/>
    </row>
    <row r="518">
      <c r="A518" s="9"/>
      <c r="B518" s="10"/>
    </row>
    <row r="519">
      <c r="A519" s="9"/>
      <c r="B519" s="10"/>
    </row>
    <row r="520">
      <c r="A520" s="9"/>
      <c r="B520" s="10"/>
    </row>
    <row r="521">
      <c r="A521" s="9"/>
      <c r="B521" s="10"/>
    </row>
    <row r="522">
      <c r="A522" s="9"/>
      <c r="B522" s="10"/>
    </row>
    <row r="523">
      <c r="A523" s="9"/>
      <c r="B523" s="10"/>
    </row>
    <row r="524">
      <c r="A524" s="9"/>
      <c r="B524" s="10"/>
    </row>
    <row r="525">
      <c r="A525" s="9"/>
      <c r="B525" s="10"/>
    </row>
    <row r="526">
      <c r="A526" s="9"/>
      <c r="B526" s="10"/>
    </row>
    <row r="527">
      <c r="A527" s="9"/>
      <c r="B527" s="10"/>
    </row>
    <row r="528">
      <c r="A528" s="9"/>
      <c r="B528" s="10"/>
    </row>
    <row r="529">
      <c r="A529" s="9"/>
      <c r="B529" s="10"/>
    </row>
    <row r="530">
      <c r="A530" s="9"/>
      <c r="B530" s="10"/>
    </row>
    <row r="531">
      <c r="A531" s="9"/>
      <c r="B531" s="10"/>
    </row>
    <row r="532">
      <c r="A532" s="9"/>
      <c r="B532" s="10"/>
    </row>
    <row r="533">
      <c r="A533" s="9"/>
      <c r="B533" s="10"/>
    </row>
    <row r="534">
      <c r="A534" s="9"/>
      <c r="B534" s="10"/>
    </row>
    <row r="535">
      <c r="A535" s="9"/>
      <c r="B535" s="10"/>
    </row>
    <row r="536">
      <c r="A536" s="9"/>
      <c r="B536" s="10"/>
    </row>
    <row r="537">
      <c r="A537" s="9"/>
      <c r="B537" s="10"/>
    </row>
    <row r="538">
      <c r="A538" s="9"/>
      <c r="B538" s="10"/>
    </row>
    <row r="539">
      <c r="A539" s="9"/>
      <c r="B539" s="10"/>
    </row>
    <row r="540">
      <c r="A540" s="9"/>
      <c r="B540" s="10"/>
    </row>
    <row r="541">
      <c r="A541" s="9"/>
      <c r="B541" s="10"/>
    </row>
    <row r="542">
      <c r="A542" s="9"/>
      <c r="B542" s="10"/>
    </row>
    <row r="543">
      <c r="A543" s="9"/>
      <c r="B543" s="10"/>
    </row>
    <row r="544">
      <c r="A544" s="9"/>
      <c r="B544" s="10"/>
    </row>
    <row r="545">
      <c r="A545" s="9"/>
      <c r="B545" s="10"/>
    </row>
    <row r="546">
      <c r="A546" s="9"/>
      <c r="B546" s="10"/>
    </row>
    <row r="547">
      <c r="A547" s="9"/>
      <c r="B547" s="10"/>
    </row>
    <row r="548">
      <c r="A548" s="9"/>
      <c r="B548" s="10"/>
    </row>
    <row r="549">
      <c r="A549" s="9"/>
      <c r="B549" s="10"/>
    </row>
    <row r="550">
      <c r="A550" s="9"/>
      <c r="B550" s="10"/>
    </row>
    <row r="551">
      <c r="A551" s="9"/>
      <c r="B551" s="10"/>
    </row>
    <row r="552">
      <c r="A552" s="9"/>
      <c r="B552" s="10"/>
    </row>
    <row r="553">
      <c r="A553" s="9"/>
      <c r="B553" s="10"/>
    </row>
    <row r="554">
      <c r="A554" s="9"/>
      <c r="B554" s="10"/>
    </row>
    <row r="555">
      <c r="A555" s="9"/>
      <c r="B555" s="10"/>
    </row>
    <row r="556">
      <c r="A556" s="9"/>
      <c r="B556" s="10"/>
    </row>
    <row r="557">
      <c r="A557" s="9"/>
      <c r="B557" s="10"/>
    </row>
    <row r="558">
      <c r="A558" s="9"/>
      <c r="B558" s="10"/>
    </row>
    <row r="559">
      <c r="A559" s="9"/>
      <c r="B559" s="10"/>
    </row>
    <row r="560">
      <c r="A560" s="9"/>
      <c r="B560" s="10"/>
    </row>
    <row r="561">
      <c r="A561" s="9"/>
      <c r="B561" s="10"/>
    </row>
    <row r="562">
      <c r="A562" s="9"/>
      <c r="B562" s="10"/>
    </row>
    <row r="563">
      <c r="A563" s="9"/>
      <c r="B563" s="10"/>
    </row>
    <row r="564">
      <c r="A564" s="9"/>
      <c r="B564" s="10"/>
    </row>
    <row r="565">
      <c r="A565" s="9"/>
      <c r="B565" s="10"/>
    </row>
    <row r="566">
      <c r="A566" s="9"/>
      <c r="B566" s="10"/>
    </row>
    <row r="567">
      <c r="A567" s="9"/>
      <c r="B567" s="10"/>
    </row>
    <row r="568">
      <c r="A568" s="9"/>
      <c r="B568" s="10"/>
    </row>
    <row r="569">
      <c r="A569" s="9"/>
      <c r="B569" s="10"/>
    </row>
    <row r="570">
      <c r="A570" s="9"/>
      <c r="B570" s="10"/>
    </row>
    <row r="571">
      <c r="A571" s="9"/>
      <c r="B571" s="10"/>
    </row>
    <row r="572">
      <c r="A572" s="9"/>
      <c r="B572" s="10"/>
    </row>
    <row r="573">
      <c r="A573" s="9"/>
      <c r="B573" s="10"/>
    </row>
    <row r="574">
      <c r="A574" s="9"/>
      <c r="B574" s="10"/>
    </row>
    <row r="575">
      <c r="A575" s="9"/>
      <c r="B575" s="10"/>
    </row>
    <row r="576">
      <c r="A576" s="9"/>
      <c r="B576" s="10"/>
    </row>
    <row r="577">
      <c r="A577" s="9"/>
      <c r="B577" s="10"/>
    </row>
    <row r="578">
      <c r="A578" s="9"/>
      <c r="B578" s="10"/>
    </row>
    <row r="579">
      <c r="A579" s="9"/>
      <c r="B579" s="10"/>
    </row>
    <row r="580">
      <c r="A580" s="9"/>
      <c r="B580" s="10"/>
    </row>
    <row r="581">
      <c r="A581" s="9"/>
      <c r="B581" s="10"/>
    </row>
    <row r="582">
      <c r="A582" s="9"/>
      <c r="B582" s="10"/>
    </row>
    <row r="583">
      <c r="A583" s="9"/>
      <c r="B583" s="10"/>
    </row>
    <row r="584">
      <c r="A584" s="9"/>
      <c r="B584" s="10"/>
    </row>
    <row r="585">
      <c r="A585" s="9"/>
      <c r="B585" s="10"/>
    </row>
    <row r="586">
      <c r="A586" s="9"/>
      <c r="B586" s="10"/>
    </row>
    <row r="587">
      <c r="A587" s="9"/>
      <c r="B587" s="10"/>
    </row>
    <row r="588">
      <c r="A588" s="9"/>
      <c r="B588" s="10"/>
    </row>
    <row r="589">
      <c r="A589" s="9"/>
      <c r="B589" s="10"/>
    </row>
    <row r="590">
      <c r="A590" s="9"/>
      <c r="B590" s="10"/>
    </row>
    <row r="591">
      <c r="A591" s="9"/>
      <c r="B591" s="10"/>
    </row>
    <row r="592">
      <c r="A592" s="9"/>
      <c r="B592" s="10"/>
    </row>
    <row r="593">
      <c r="A593" s="9"/>
      <c r="B593" s="10"/>
    </row>
    <row r="594">
      <c r="A594" s="9"/>
      <c r="B594" s="10"/>
    </row>
    <row r="595">
      <c r="A595" s="9"/>
      <c r="B595" s="10"/>
    </row>
    <row r="596">
      <c r="A596" s="9"/>
      <c r="B596" s="10"/>
    </row>
    <row r="597">
      <c r="A597" s="9"/>
      <c r="B597" s="10"/>
    </row>
    <row r="598">
      <c r="A598" s="9"/>
      <c r="B598" s="10"/>
    </row>
    <row r="599">
      <c r="A599" s="9"/>
      <c r="B599" s="10"/>
    </row>
    <row r="600">
      <c r="A600" s="9"/>
      <c r="B600" s="10"/>
    </row>
    <row r="601">
      <c r="A601" s="9"/>
      <c r="B601" s="10"/>
    </row>
    <row r="602">
      <c r="A602" s="9"/>
      <c r="B602" s="10"/>
    </row>
    <row r="603">
      <c r="A603" s="9"/>
      <c r="B603" s="10"/>
    </row>
    <row r="604">
      <c r="A604" s="9"/>
      <c r="B604" s="10"/>
    </row>
    <row r="605">
      <c r="A605" s="9"/>
      <c r="B605" s="10"/>
    </row>
    <row r="606">
      <c r="A606" s="9"/>
      <c r="B606" s="10"/>
    </row>
    <row r="607">
      <c r="A607" s="9"/>
      <c r="B607" s="10"/>
    </row>
    <row r="608">
      <c r="A608" s="9"/>
      <c r="B608" s="10"/>
    </row>
    <row r="609">
      <c r="A609" s="9"/>
      <c r="B609" s="10"/>
    </row>
    <row r="610">
      <c r="A610" s="9"/>
      <c r="B610" s="10"/>
    </row>
    <row r="611">
      <c r="A611" s="9"/>
      <c r="B611" s="10"/>
    </row>
    <row r="612">
      <c r="A612" s="9"/>
      <c r="B612" s="10"/>
    </row>
    <row r="613">
      <c r="A613" s="9"/>
      <c r="B613" s="10"/>
    </row>
    <row r="614">
      <c r="A614" s="9"/>
      <c r="B614" s="10"/>
    </row>
    <row r="615">
      <c r="A615" s="9"/>
      <c r="B615" s="10"/>
    </row>
    <row r="616">
      <c r="A616" s="9"/>
      <c r="B616" s="10"/>
    </row>
    <row r="617">
      <c r="A617" s="9"/>
      <c r="B617" s="10"/>
    </row>
    <row r="618">
      <c r="A618" s="9"/>
      <c r="B618" s="10"/>
    </row>
    <row r="619">
      <c r="A619" s="9"/>
      <c r="B619" s="10"/>
    </row>
    <row r="620">
      <c r="A620" s="9"/>
      <c r="B620" s="10"/>
    </row>
    <row r="621">
      <c r="A621" s="9"/>
      <c r="B621" s="10"/>
    </row>
    <row r="622">
      <c r="A622" s="9"/>
      <c r="B622" s="10"/>
    </row>
    <row r="623">
      <c r="A623" s="9"/>
      <c r="B623" s="10"/>
    </row>
    <row r="624">
      <c r="A624" s="9"/>
      <c r="B624" s="10"/>
    </row>
    <row r="625">
      <c r="A625" s="9"/>
      <c r="B625" s="10"/>
    </row>
    <row r="626">
      <c r="A626" s="9"/>
      <c r="B626" s="10"/>
    </row>
    <row r="627">
      <c r="A627" s="9"/>
      <c r="B627" s="10"/>
    </row>
    <row r="628">
      <c r="A628" s="9"/>
      <c r="B628" s="10"/>
    </row>
    <row r="629">
      <c r="A629" s="9"/>
      <c r="B629" s="10"/>
    </row>
    <row r="630">
      <c r="A630" s="9"/>
      <c r="B630" s="10"/>
    </row>
    <row r="631">
      <c r="A631" s="9"/>
      <c r="B631" s="10"/>
    </row>
    <row r="632">
      <c r="A632" s="9"/>
      <c r="B632" s="10"/>
    </row>
    <row r="633">
      <c r="A633" s="9"/>
      <c r="B633" s="10"/>
    </row>
    <row r="634">
      <c r="A634" s="9"/>
      <c r="B634" s="10"/>
    </row>
    <row r="635">
      <c r="A635" s="9"/>
      <c r="B635" s="10"/>
    </row>
    <row r="636">
      <c r="A636" s="9"/>
      <c r="B636" s="10"/>
    </row>
    <row r="637">
      <c r="A637" s="9"/>
      <c r="B637" s="10"/>
    </row>
    <row r="638">
      <c r="A638" s="9"/>
      <c r="B638" s="10"/>
    </row>
    <row r="639">
      <c r="A639" s="9"/>
      <c r="B639" s="10"/>
    </row>
    <row r="640">
      <c r="A640" s="9"/>
      <c r="B640" s="10"/>
    </row>
    <row r="641">
      <c r="A641" s="9"/>
      <c r="B641" s="10"/>
    </row>
    <row r="642">
      <c r="A642" s="9"/>
      <c r="B642" s="10"/>
    </row>
    <row r="643">
      <c r="A643" s="9"/>
      <c r="B643" s="10"/>
    </row>
    <row r="644">
      <c r="A644" s="9"/>
      <c r="B644" s="10"/>
    </row>
    <row r="645">
      <c r="A645" s="9"/>
      <c r="B645" s="10"/>
    </row>
    <row r="646">
      <c r="A646" s="9"/>
      <c r="B646" s="10"/>
    </row>
    <row r="647">
      <c r="A647" s="9"/>
      <c r="B647" s="10"/>
    </row>
    <row r="648">
      <c r="A648" s="9"/>
      <c r="B648" s="10"/>
    </row>
    <row r="649">
      <c r="A649" s="9"/>
      <c r="B649" s="10"/>
    </row>
    <row r="650">
      <c r="A650" s="9"/>
      <c r="B650" s="10"/>
    </row>
    <row r="651">
      <c r="A651" s="9"/>
      <c r="B651" s="10"/>
    </row>
    <row r="652">
      <c r="A652" s="9"/>
      <c r="B652" s="10"/>
    </row>
    <row r="653">
      <c r="A653" s="9"/>
      <c r="B653" s="10"/>
    </row>
    <row r="654">
      <c r="A654" s="9"/>
      <c r="B654" s="10"/>
    </row>
    <row r="655">
      <c r="A655" s="9"/>
      <c r="B655" s="10"/>
    </row>
    <row r="656">
      <c r="A656" s="9"/>
      <c r="B656" s="10"/>
    </row>
    <row r="657">
      <c r="A657" s="9"/>
      <c r="B657" s="10"/>
    </row>
    <row r="658">
      <c r="A658" s="9"/>
      <c r="B658" s="10"/>
    </row>
    <row r="659">
      <c r="A659" s="9"/>
      <c r="B659" s="10"/>
    </row>
    <row r="660">
      <c r="A660" s="9"/>
      <c r="B660" s="10"/>
    </row>
    <row r="661">
      <c r="A661" s="9"/>
      <c r="B661" s="10"/>
    </row>
    <row r="662">
      <c r="A662" s="9"/>
      <c r="B662" s="10"/>
    </row>
    <row r="663">
      <c r="A663" s="9"/>
      <c r="B663" s="10"/>
    </row>
    <row r="664">
      <c r="A664" s="9"/>
      <c r="B664" s="10"/>
    </row>
    <row r="665">
      <c r="A665" s="9"/>
      <c r="B665" s="10"/>
    </row>
    <row r="666">
      <c r="A666" s="9"/>
      <c r="B666" s="10"/>
    </row>
    <row r="667">
      <c r="A667" s="9"/>
      <c r="B667" s="10"/>
    </row>
    <row r="668">
      <c r="A668" s="9"/>
      <c r="B668" s="10"/>
    </row>
    <row r="669">
      <c r="A669" s="9"/>
      <c r="B669" s="10"/>
    </row>
    <row r="670">
      <c r="A670" s="9"/>
      <c r="B670" s="10"/>
    </row>
    <row r="671">
      <c r="A671" s="9"/>
      <c r="B671" s="10"/>
    </row>
    <row r="672">
      <c r="A672" s="9"/>
      <c r="B672" s="10"/>
    </row>
    <row r="673">
      <c r="A673" s="9"/>
      <c r="B673" s="10"/>
    </row>
    <row r="674">
      <c r="A674" s="9"/>
      <c r="B674" s="10"/>
    </row>
    <row r="675">
      <c r="A675" s="9"/>
      <c r="B675" s="10"/>
    </row>
    <row r="676">
      <c r="A676" s="9"/>
      <c r="B676" s="10"/>
    </row>
    <row r="677">
      <c r="A677" s="9"/>
      <c r="B677" s="10"/>
    </row>
    <row r="678">
      <c r="A678" s="9"/>
      <c r="B678" s="10"/>
    </row>
    <row r="679">
      <c r="A679" s="9"/>
      <c r="B679" s="10"/>
    </row>
    <row r="680">
      <c r="A680" s="9"/>
      <c r="B680" s="10"/>
    </row>
    <row r="681">
      <c r="A681" s="9"/>
      <c r="B681" s="10"/>
    </row>
    <row r="682">
      <c r="A682" s="9"/>
      <c r="B682" s="10"/>
    </row>
    <row r="683">
      <c r="A683" s="9"/>
      <c r="B683" s="10"/>
    </row>
    <row r="684">
      <c r="A684" s="9"/>
      <c r="B684" s="10"/>
    </row>
    <row r="685">
      <c r="A685" s="9"/>
      <c r="B685" s="10"/>
    </row>
    <row r="686">
      <c r="A686" s="9"/>
      <c r="B686" s="10"/>
    </row>
    <row r="687">
      <c r="A687" s="9"/>
      <c r="B687" s="10"/>
    </row>
    <row r="688">
      <c r="A688" s="9"/>
      <c r="B688" s="10"/>
    </row>
    <row r="689">
      <c r="A689" s="9"/>
      <c r="B689" s="10"/>
    </row>
    <row r="690">
      <c r="A690" s="9"/>
      <c r="B690" s="10"/>
    </row>
    <row r="691">
      <c r="A691" s="9"/>
      <c r="B691" s="10"/>
    </row>
    <row r="692">
      <c r="A692" s="9"/>
      <c r="B692" s="10"/>
    </row>
    <row r="693">
      <c r="A693" s="9"/>
      <c r="B693" s="10"/>
    </row>
    <row r="694">
      <c r="A694" s="9"/>
      <c r="B694" s="10"/>
    </row>
    <row r="695">
      <c r="A695" s="9"/>
      <c r="B695" s="10"/>
    </row>
    <row r="696">
      <c r="A696" s="9"/>
      <c r="B696" s="10"/>
    </row>
    <row r="697">
      <c r="A697" s="9"/>
      <c r="B697" s="10"/>
    </row>
    <row r="698">
      <c r="A698" s="9"/>
      <c r="B698" s="10"/>
    </row>
    <row r="699">
      <c r="A699" s="9"/>
      <c r="B699" s="10"/>
    </row>
    <row r="700">
      <c r="A700" s="9"/>
      <c r="B700" s="10"/>
    </row>
    <row r="701">
      <c r="A701" s="9"/>
      <c r="B701" s="10"/>
    </row>
    <row r="702">
      <c r="A702" s="9"/>
      <c r="B702" s="10"/>
    </row>
    <row r="703">
      <c r="A703" s="9"/>
      <c r="B703" s="10"/>
    </row>
    <row r="704">
      <c r="A704" s="9"/>
      <c r="B704" s="10"/>
    </row>
    <row r="705">
      <c r="A705" s="9"/>
      <c r="B705" s="10"/>
    </row>
    <row r="706">
      <c r="A706" s="9"/>
      <c r="B706" s="10"/>
    </row>
    <row r="707">
      <c r="A707" s="9"/>
      <c r="B707" s="10"/>
    </row>
    <row r="708">
      <c r="A708" s="9"/>
      <c r="B708" s="10"/>
    </row>
    <row r="709">
      <c r="A709" s="9"/>
      <c r="B709" s="10"/>
    </row>
    <row r="710">
      <c r="A710" s="9"/>
      <c r="B710" s="10"/>
    </row>
    <row r="711">
      <c r="A711" s="9"/>
      <c r="B711" s="10"/>
    </row>
    <row r="712">
      <c r="A712" s="9"/>
      <c r="B712" s="10"/>
    </row>
    <row r="713">
      <c r="A713" s="9"/>
      <c r="B713" s="10"/>
    </row>
    <row r="714">
      <c r="A714" s="9"/>
      <c r="B714" s="10"/>
    </row>
    <row r="715">
      <c r="A715" s="9"/>
      <c r="B715" s="10"/>
    </row>
    <row r="716">
      <c r="A716" s="9"/>
      <c r="B716" s="10"/>
    </row>
    <row r="717">
      <c r="A717" s="9"/>
      <c r="B717" s="10"/>
    </row>
    <row r="718">
      <c r="A718" s="9"/>
      <c r="B718" s="10"/>
    </row>
    <row r="719">
      <c r="A719" s="9"/>
      <c r="B719" s="10"/>
    </row>
    <row r="720">
      <c r="A720" s="9"/>
      <c r="B720" s="10"/>
    </row>
    <row r="721">
      <c r="A721" s="9"/>
      <c r="B721" s="10"/>
    </row>
    <row r="722">
      <c r="A722" s="9"/>
      <c r="B722" s="10"/>
    </row>
    <row r="723">
      <c r="A723" s="9"/>
      <c r="B723" s="10"/>
    </row>
    <row r="724">
      <c r="A724" s="9"/>
      <c r="B724" s="10"/>
    </row>
    <row r="725">
      <c r="A725" s="9"/>
      <c r="B725" s="10"/>
    </row>
    <row r="726">
      <c r="A726" s="9"/>
      <c r="B726" s="10"/>
    </row>
    <row r="727">
      <c r="A727" s="9"/>
      <c r="B727" s="10"/>
    </row>
    <row r="728">
      <c r="A728" s="9"/>
      <c r="B728" s="10"/>
    </row>
    <row r="729">
      <c r="A729" s="9"/>
      <c r="B729" s="10"/>
    </row>
    <row r="730">
      <c r="A730" s="9"/>
      <c r="B730" s="10"/>
    </row>
    <row r="731">
      <c r="A731" s="9"/>
      <c r="B731" s="10"/>
    </row>
    <row r="732">
      <c r="A732" s="9"/>
      <c r="B732" s="10"/>
    </row>
    <row r="733">
      <c r="A733" s="9"/>
      <c r="B733" s="10"/>
    </row>
    <row r="734">
      <c r="A734" s="9"/>
      <c r="B734" s="10"/>
    </row>
    <row r="735">
      <c r="A735" s="9"/>
      <c r="B735" s="10"/>
    </row>
    <row r="736">
      <c r="A736" s="9"/>
      <c r="B736" s="10"/>
    </row>
    <row r="737">
      <c r="A737" s="9"/>
      <c r="B737" s="10"/>
    </row>
    <row r="738">
      <c r="A738" s="9"/>
      <c r="B738" s="10"/>
    </row>
    <row r="739">
      <c r="A739" s="9"/>
      <c r="B739" s="10"/>
    </row>
    <row r="740">
      <c r="A740" s="9"/>
      <c r="B740" s="10"/>
    </row>
    <row r="741">
      <c r="A741" s="9"/>
      <c r="B741" s="10"/>
    </row>
    <row r="742">
      <c r="A742" s="9"/>
      <c r="B742" s="10"/>
    </row>
    <row r="743">
      <c r="A743" s="9"/>
      <c r="B743" s="10"/>
    </row>
    <row r="744">
      <c r="A744" s="9"/>
      <c r="B744" s="10"/>
    </row>
    <row r="745">
      <c r="A745" s="9"/>
      <c r="B745" s="10"/>
    </row>
    <row r="746">
      <c r="A746" s="9"/>
      <c r="B746" s="10"/>
    </row>
    <row r="747">
      <c r="A747" s="9"/>
      <c r="B747" s="10"/>
    </row>
    <row r="748">
      <c r="A748" s="9"/>
      <c r="B748" s="10"/>
    </row>
    <row r="749">
      <c r="A749" s="9"/>
      <c r="B749" s="10"/>
    </row>
    <row r="750">
      <c r="A750" s="9"/>
      <c r="B750" s="10"/>
    </row>
    <row r="751">
      <c r="A751" s="9"/>
      <c r="B751" s="10"/>
    </row>
    <row r="752">
      <c r="A752" s="9"/>
      <c r="B752" s="10"/>
    </row>
    <row r="753">
      <c r="A753" s="9"/>
      <c r="B753" s="10"/>
    </row>
    <row r="754">
      <c r="A754" s="9"/>
      <c r="B754" s="10"/>
    </row>
    <row r="755">
      <c r="A755" s="9"/>
      <c r="B755" s="10"/>
    </row>
    <row r="756">
      <c r="A756" s="9"/>
      <c r="B756" s="10"/>
    </row>
    <row r="757">
      <c r="A757" s="9"/>
      <c r="B757" s="10"/>
    </row>
    <row r="758">
      <c r="A758" s="9"/>
      <c r="B758" s="10"/>
    </row>
    <row r="759">
      <c r="A759" s="9"/>
      <c r="B759" s="10"/>
    </row>
    <row r="760">
      <c r="A760" s="9"/>
      <c r="B760" s="10"/>
    </row>
    <row r="761">
      <c r="A761" s="9"/>
      <c r="B761" s="10"/>
    </row>
    <row r="762">
      <c r="A762" s="9"/>
      <c r="B762" s="10"/>
    </row>
    <row r="763">
      <c r="A763" s="9"/>
      <c r="B763" s="10"/>
    </row>
    <row r="764">
      <c r="A764" s="9"/>
      <c r="B764" s="10"/>
    </row>
    <row r="765">
      <c r="A765" s="9"/>
      <c r="B765" s="10"/>
    </row>
    <row r="766">
      <c r="A766" s="9"/>
      <c r="B766" s="10"/>
    </row>
    <row r="767">
      <c r="A767" s="9"/>
      <c r="B767" s="10"/>
    </row>
    <row r="768">
      <c r="A768" s="9"/>
      <c r="B768" s="10"/>
    </row>
    <row r="769">
      <c r="A769" s="9"/>
      <c r="B769" s="10"/>
    </row>
    <row r="770">
      <c r="A770" s="9"/>
      <c r="B770" s="10"/>
    </row>
    <row r="771">
      <c r="A771" s="9"/>
      <c r="B771" s="10"/>
    </row>
    <row r="772">
      <c r="A772" s="9"/>
      <c r="B772" s="10"/>
    </row>
    <row r="773">
      <c r="A773" s="9"/>
      <c r="B773" s="10"/>
    </row>
    <row r="774">
      <c r="A774" s="9"/>
      <c r="B774" s="10"/>
    </row>
    <row r="775">
      <c r="A775" s="9"/>
      <c r="B775" s="10"/>
    </row>
    <row r="776">
      <c r="A776" s="9"/>
      <c r="B776" s="10"/>
    </row>
    <row r="777">
      <c r="A777" s="9"/>
      <c r="B777" s="10"/>
    </row>
    <row r="778">
      <c r="A778" s="9"/>
      <c r="B778" s="10"/>
    </row>
    <row r="779">
      <c r="A779" s="9"/>
      <c r="B779" s="10"/>
    </row>
    <row r="780">
      <c r="A780" s="9"/>
      <c r="B780" s="10"/>
    </row>
    <row r="781">
      <c r="A781" s="9"/>
      <c r="B781" s="10"/>
    </row>
    <row r="782">
      <c r="A782" s="9"/>
      <c r="B782" s="10"/>
    </row>
    <row r="783">
      <c r="A783" s="9"/>
      <c r="B783" s="10"/>
    </row>
    <row r="784">
      <c r="A784" s="9"/>
      <c r="B784" s="10"/>
    </row>
    <row r="785">
      <c r="A785" s="9"/>
      <c r="B785" s="10"/>
    </row>
    <row r="786">
      <c r="A786" s="9"/>
      <c r="B786" s="10"/>
    </row>
    <row r="787">
      <c r="A787" s="9"/>
      <c r="B787" s="10"/>
    </row>
    <row r="788">
      <c r="A788" s="9"/>
      <c r="B788" s="10"/>
    </row>
    <row r="789">
      <c r="A789" s="9"/>
      <c r="B789" s="10"/>
    </row>
    <row r="790">
      <c r="A790" s="9"/>
      <c r="B790" s="10"/>
    </row>
    <row r="791">
      <c r="A791" s="9"/>
      <c r="B791" s="10"/>
    </row>
    <row r="792">
      <c r="A792" s="9"/>
      <c r="B792" s="10"/>
    </row>
    <row r="793">
      <c r="A793" s="9"/>
      <c r="B793" s="10"/>
    </row>
    <row r="794">
      <c r="A794" s="9"/>
      <c r="B794" s="10"/>
    </row>
    <row r="795">
      <c r="A795" s="9"/>
      <c r="B795" s="10"/>
    </row>
    <row r="796">
      <c r="A796" s="9"/>
      <c r="B796" s="10"/>
    </row>
    <row r="797">
      <c r="A797" s="9"/>
      <c r="B797" s="10"/>
    </row>
    <row r="798">
      <c r="A798" s="9"/>
      <c r="B798" s="10"/>
    </row>
    <row r="799">
      <c r="A799" s="9"/>
      <c r="B799" s="10"/>
    </row>
    <row r="800">
      <c r="A800" s="9"/>
      <c r="B800" s="10"/>
    </row>
    <row r="801">
      <c r="A801" s="9"/>
      <c r="B801" s="10"/>
    </row>
    <row r="802">
      <c r="A802" s="9"/>
      <c r="B802" s="10"/>
    </row>
    <row r="803">
      <c r="A803" s="9"/>
      <c r="B803" s="10"/>
    </row>
    <row r="804">
      <c r="A804" s="9"/>
      <c r="B804" s="10"/>
    </row>
    <row r="805">
      <c r="A805" s="9"/>
      <c r="B805" s="10"/>
    </row>
    <row r="806">
      <c r="A806" s="9"/>
      <c r="B806" s="10"/>
    </row>
    <row r="807">
      <c r="A807" s="9"/>
      <c r="B807" s="10"/>
    </row>
    <row r="808">
      <c r="A808" s="9"/>
      <c r="B808" s="10"/>
    </row>
    <row r="809">
      <c r="A809" s="9"/>
      <c r="B809" s="10"/>
    </row>
    <row r="810">
      <c r="A810" s="9"/>
      <c r="B810" s="10"/>
    </row>
    <row r="811">
      <c r="A811" s="9"/>
      <c r="B811" s="10"/>
    </row>
    <row r="812">
      <c r="A812" s="9"/>
      <c r="B812" s="10"/>
    </row>
    <row r="813">
      <c r="A813" s="9"/>
      <c r="B813" s="10"/>
    </row>
    <row r="814">
      <c r="A814" s="9"/>
      <c r="B814" s="10"/>
    </row>
    <row r="815">
      <c r="A815" s="9"/>
      <c r="B815" s="10"/>
    </row>
    <row r="816">
      <c r="A816" s="9"/>
      <c r="B816" s="10"/>
    </row>
    <row r="817">
      <c r="A817" s="9"/>
      <c r="B817" s="10"/>
    </row>
    <row r="818">
      <c r="A818" s="9"/>
      <c r="B818" s="10"/>
    </row>
    <row r="819">
      <c r="A819" s="9"/>
      <c r="B819" s="10"/>
    </row>
    <row r="820">
      <c r="A820" s="9"/>
      <c r="B820" s="10"/>
    </row>
    <row r="821">
      <c r="A821" s="9"/>
      <c r="B821" s="10"/>
    </row>
    <row r="822">
      <c r="A822" s="9"/>
      <c r="B822" s="10"/>
    </row>
    <row r="823">
      <c r="A823" s="9"/>
      <c r="B823" s="10"/>
    </row>
    <row r="824">
      <c r="A824" s="9"/>
      <c r="B824" s="10"/>
    </row>
    <row r="825">
      <c r="A825" s="9"/>
      <c r="B825" s="10"/>
    </row>
    <row r="826">
      <c r="A826" s="9"/>
      <c r="B826" s="10"/>
    </row>
    <row r="827">
      <c r="A827" s="9"/>
      <c r="B827" s="10"/>
    </row>
    <row r="828">
      <c r="A828" s="9"/>
      <c r="B828" s="10"/>
    </row>
    <row r="829">
      <c r="A829" s="9"/>
      <c r="B829" s="10"/>
    </row>
    <row r="830">
      <c r="A830" s="9"/>
      <c r="B830" s="10"/>
    </row>
    <row r="831">
      <c r="A831" s="9"/>
      <c r="B831" s="10"/>
    </row>
    <row r="832">
      <c r="A832" s="9"/>
      <c r="B832" s="10"/>
    </row>
    <row r="833">
      <c r="A833" s="9"/>
      <c r="B833" s="10"/>
    </row>
    <row r="834">
      <c r="A834" s="9"/>
      <c r="B834" s="10"/>
    </row>
    <row r="835">
      <c r="A835" s="9"/>
      <c r="B835" s="10"/>
    </row>
    <row r="836">
      <c r="A836" s="9"/>
      <c r="B836" s="10"/>
    </row>
    <row r="837">
      <c r="A837" s="9"/>
      <c r="B837" s="10"/>
    </row>
    <row r="838">
      <c r="A838" s="9"/>
      <c r="B838" s="10"/>
    </row>
    <row r="839">
      <c r="A839" s="9"/>
      <c r="B839" s="10"/>
    </row>
    <row r="840">
      <c r="A840" s="9"/>
      <c r="B840" s="10"/>
    </row>
    <row r="841">
      <c r="A841" s="9"/>
      <c r="B841" s="10"/>
    </row>
    <row r="842">
      <c r="A842" s="9"/>
      <c r="B842" s="10"/>
    </row>
    <row r="843">
      <c r="A843" s="9"/>
      <c r="B843" s="10"/>
    </row>
    <row r="844">
      <c r="A844" s="9"/>
      <c r="B844" s="10"/>
    </row>
    <row r="845">
      <c r="A845" s="9"/>
      <c r="B845" s="10"/>
    </row>
    <row r="846">
      <c r="A846" s="9"/>
      <c r="B846" s="10"/>
    </row>
    <row r="847">
      <c r="A847" s="9"/>
      <c r="B847" s="10"/>
    </row>
    <row r="848">
      <c r="A848" s="9"/>
      <c r="B848" s="10"/>
    </row>
    <row r="849">
      <c r="A849" s="9"/>
      <c r="B849" s="10"/>
    </row>
    <row r="850">
      <c r="A850" s="9"/>
      <c r="B850" s="10"/>
    </row>
    <row r="851">
      <c r="A851" s="9"/>
      <c r="B851" s="10"/>
    </row>
    <row r="852">
      <c r="A852" s="9"/>
      <c r="B852" s="10"/>
    </row>
    <row r="853">
      <c r="A853" s="9"/>
      <c r="B853" s="10"/>
    </row>
    <row r="854">
      <c r="A854" s="9"/>
      <c r="B854" s="10"/>
    </row>
    <row r="855">
      <c r="A855" s="9"/>
      <c r="B855" s="10"/>
    </row>
    <row r="856">
      <c r="A856" s="9"/>
      <c r="B856" s="10"/>
    </row>
    <row r="857">
      <c r="A857" s="9"/>
      <c r="B857" s="10"/>
    </row>
    <row r="858">
      <c r="A858" s="9"/>
      <c r="B858" s="10"/>
    </row>
    <row r="859">
      <c r="A859" s="9"/>
      <c r="B859" s="10"/>
    </row>
    <row r="860">
      <c r="A860" s="9"/>
      <c r="B860" s="10"/>
    </row>
    <row r="861">
      <c r="A861" s="9"/>
      <c r="B861" s="10"/>
    </row>
    <row r="862">
      <c r="A862" s="9"/>
      <c r="B862" s="10"/>
    </row>
    <row r="863">
      <c r="A863" s="9"/>
      <c r="B863" s="10"/>
    </row>
    <row r="864">
      <c r="A864" s="9"/>
      <c r="B864" s="10"/>
    </row>
    <row r="865">
      <c r="A865" s="9"/>
      <c r="B865" s="10"/>
    </row>
    <row r="866">
      <c r="A866" s="9"/>
      <c r="B866" s="10"/>
    </row>
    <row r="867">
      <c r="A867" s="9"/>
      <c r="B867" s="10"/>
    </row>
    <row r="868">
      <c r="A868" s="9"/>
      <c r="B868" s="10"/>
    </row>
    <row r="869">
      <c r="A869" s="9"/>
      <c r="B869" s="10"/>
    </row>
    <row r="870">
      <c r="A870" s="9"/>
      <c r="B870" s="10"/>
    </row>
    <row r="871">
      <c r="A871" s="9"/>
      <c r="B871" s="10"/>
    </row>
    <row r="872">
      <c r="A872" s="9"/>
      <c r="B872" s="10"/>
    </row>
    <row r="873">
      <c r="A873" s="9"/>
      <c r="B873" s="10"/>
    </row>
    <row r="874">
      <c r="A874" s="9"/>
      <c r="B874" s="10"/>
    </row>
    <row r="875">
      <c r="A875" s="9"/>
      <c r="B875" s="10"/>
    </row>
    <row r="876">
      <c r="A876" s="9"/>
      <c r="B876" s="10"/>
    </row>
    <row r="877">
      <c r="A877" s="9"/>
      <c r="B877" s="10"/>
    </row>
    <row r="878">
      <c r="A878" s="9"/>
      <c r="B878" s="10"/>
    </row>
    <row r="879">
      <c r="A879" s="9"/>
      <c r="B879" s="10"/>
    </row>
    <row r="880">
      <c r="A880" s="9"/>
      <c r="B880" s="10"/>
    </row>
    <row r="881">
      <c r="A881" s="9"/>
      <c r="B881" s="10"/>
    </row>
    <row r="882">
      <c r="A882" s="9"/>
      <c r="B882" s="10"/>
    </row>
    <row r="883">
      <c r="A883" s="9"/>
      <c r="B883" s="10"/>
    </row>
    <row r="884">
      <c r="A884" s="9"/>
      <c r="B884" s="10"/>
    </row>
    <row r="885">
      <c r="A885" s="9"/>
      <c r="B885" s="10"/>
    </row>
    <row r="886">
      <c r="A886" s="9"/>
      <c r="B886" s="10"/>
    </row>
    <row r="887">
      <c r="A887" s="9"/>
      <c r="B887" s="10"/>
    </row>
    <row r="888">
      <c r="A888" s="9"/>
      <c r="B888" s="10"/>
    </row>
    <row r="889">
      <c r="A889" s="9"/>
      <c r="B889" s="10"/>
    </row>
    <row r="890">
      <c r="A890" s="9"/>
      <c r="B890" s="10"/>
    </row>
    <row r="891">
      <c r="A891" s="9"/>
      <c r="B891" s="10"/>
    </row>
    <row r="892">
      <c r="A892" s="9"/>
      <c r="B892" s="10"/>
    </row>
    <row r="893">
      <c r="A893" s="9"/>
      <c r="B893" s="10"/>
    </row>
    <row r="894">
      <c r="A894" s="9"/>
      <c r="B894" s="10"/>
    </row>
    <row r="895">
      <c r="A895" s="9"/>
      <c r="B895" s="10"/>
    </row>
    <row r="896">
      <c r="A896" s="9"/>
      <c r="B896" s="10"/>
    </row>
    <row r="897">
      <c r="A897" s="9"/>
      <c r="B897" s="10"/>
    </row>
    <row r="898">
      <c r="A898" s="9"/>
      <c r="B898" s="10"/>
    </row>
    <row r="899">
      <c r="A899" s="9"/>
      <c r="B899" s="10"/>
    </row>
    <row r="900">
      <c r="A900" s="9"/>
      <c r="B900" s="10"/>
    </row>
    <row r="901">
      <c r="A901" s="9"/>
      <c r="B901" s="10"/>
    </row>
    <row r="902">
      <c r="A902" s="9"/>
      <c r="B902" s="10"/>
    </row>
    <row r="903">
      <c r="A903" s="9"/>
      <c r="B903" s="10"/>
    </row>
    <row r="904">
      <c r="A904" s="9"/>
      <c r="B904" s="10"/>
    </row>
    <row r="905">
      <c r="A905" s="9"/>
      <c r="B905" s="10"/>
    </row>
    <row r="906">
      <c r="A906" s="9"/>
      <c r="B906" s="10"/>
    </row>
    <row r="907">
      <c r="A907" s="9"/>
      <c r="B907" s="10"/>
    </row>
    <row r="908">
      <c r="A908" s="9"/>
      <c r="B908" s="10"/>
    </row>
    <row r="909">
      <c r="A909" s="9"/>
      <c r="B909" s="10"/>
    </row>
    <row r="910">
      <c r="A910" s="9"/>
      <c r="B910" s="10"/>
    </row>
    <row r="911">
      <c r="A911" s="9"/>
      <c r="B911" s="10"/>
    </row>
    <row r="912">
      <c r="A912" s="9"/>
      <c r="B912" s="10"/>
    </row>
    <row r="913">
      <c r="A913" s="9"/>
      <c r="B913" s="10"/>
    </row>
    <row r="914">
      <c r="A914" s="9"/>
      <c r="B914" s="10"/>
    </row>
    <row r="915">
      <c r="A915" s="9"/>
      <c r="B915" s="10"/>
    </row>
    <row r="916">
      <c r="A916" s="9"/>
      <c r="B916" s="10"/>
    </row>
    <row r="917">
      <c r="A917" s="9"/>
      <c r="B917" s="10"/>
    </row>
    <row r="918">
      <c r="A918" s="9"/>
      <c r="B918" s="10"/>
    </row>
    <row r="919">
      <c r="A919" s="9"/>
      <c r="B919" s="10"/>
    </row>
    <row r="920">
      <c r="A920" s="9"/>
      <c r="B920" s="10"/>
    </row>
    <row r="921">
      <c r="A921" s="9"/>
      <c r="B921" s="10"/>
    </row>
    <row r="922">
      <c r="A922" s="9"/>
      <c r="B922" s="10"/>
    </row>
    <row r="923">
      <c r="A923" s="9"/>
      <c r="B923" s="10"/>
    </row>
    <row r="924">
      <c r="A924" s="9"/>
      <c r="B924" s="10"/>
    </row>
    <row r="925">
      <c r="A925" s="9"/>
      <c r="B925" s="10"/>
    </row>
    <row r="926">
      <c r="A926" s="9"/>
      <c r="B926" s="10"/>
    </row>
    <row r="927">
      <c r="A927" s="9"/>
      <c r="B927" s="10"/>
    </row>
    <row r="928">
      <c r="A928" s="9"/>
      <c r="B928" s="10"/>
    </row>
    <row r="929">
      <c r="A929" s="9"/>
      <c r="B929" s="10"/>
    </row>
    <row r="930">
      <c r="A930" s="9"/>
      <c r="B930" s="10"/>
    </row>
    <row r="931">
      <c r="A931" s="9"/>
      <c r="B931" s="10"/>
    </row>
    <row r="932">
      <c r="A932" s="9"/>
      <c r="B932" s="10"/>
    </row>
    <row r="933">
      <c r="A933" s="9"/>
      <c r="B933" s="10"/>
    </row>
    <row r="934">
      <c r="A934" s="9"/>
      <c r="B934" s="10"/>
    </row>
    <row r="935">
      <c r="A935" s="9"/>
      <c r="B935" s="10"/>
    </row>
    <row r="936">
      <c r="A936" s="9"/>
      <c r="B936" s="10"/>
    </row>
    <row r="937">
      <c r="A937" s="9"/>
      <c r="B937" s="10"/>
    </row>
    <row r="938">
      <c r="A938" s="9"/>
      <c r="B938" s="10"/>
    </row>
    <row r="939">
      <c r="A939" s="9"/>
      <c r="B939" s="10"/>
    </row>
    <row r="940">
      <c r="A940" s="9"/>
      <c r="B940" s="10"/>
    </row>
    <row r="941">
      <c r="A941" s="9"/>
      <c r="B941" s="10"/>
    </row>
    <row r="942">
      <c r="A942" s="9"/>
      <c r="B942" s="10"/>
    </row>
    <row r="943">
      <c r="A943" s="9"/>
      <c r="B943" s="10"/>
    </row>
    <row r="944">
      <c r="A944" s="9"/>
      <c r="B944" s="10"/>
    </row>
    <row r="945">
      <c r="A945" s="9"/>
      <c r="B945" s="10"/>
    </row>
    <row r="946">
      <c r="A946" s="9"/>
      <c r="B946" s="10"/>
    </row>
    <row r="947">
      <c r="A947" s="9"/>
      <c r="B947" s="10"/>
    </row>
    <row r="948">
      <c r="A948" s="9"/>
      <c r="B948" s="10"/>
    </row>
    <row r="949">
      <c r="A949" s="9"/>
      <c r="B949" s="10"/>
    </row>
    <row r="950">
      <c r="A950" s="9"/>
      <c r="B950" s="10"/>
    </row>
    <row r="951">
      <c r="A951" s="9"/>
      <c r="B951" s="10"/>
    </row>
    <row r="952">
      <c r="A952" s="9"/>
      <c r="B952" s="10"/>
    </row>
    <row r="953">
      <c r="A953" s="9"/>
      <c r="B953" s="10"/>
    </row>
    <row r="954">
      <c r="A954" s="9"/>
      <c r="B954" s="10"/>
    </row>
    <row r="955">
      <c r="A955" s="9"/>
      <c r="B955" s="10"/>
    </row>
    <row r="956">
      <c r="A956" s="9"/>
      <c r="B956" s="10"/>
    </row>
    <row r="957">
      <c r="A957" s="9"/>
      <c r="B957" s="10"/>
    </row>
    <row r="958">
      <c r="A958" s="9"/>
      <c r="B958" s="10"/>
    </row>
    <row r="959">
      <c r="A959" s="9"/>
      <c r="B959" s="10"/>
    </row>
    <row r="960">
      <c r="A960" s="9"/>
      <c r="B960" s="10"/>
    </row>
    <row r="961">
      <c r="A961" s="9"/>
      <c r="B961" s="10"/>
    </row>
    <row r="962">
      <c r="A962" s="9"/>
      <c r="B962" s="10"/>
    </row>
    <row r="963">
      <c r="A963" s="9"/>
      <c r="B963" s="10"/>
    </row>
    <row r="964">
      <c r="A964" s="9"/>
      <c r="B964" s="10"/>
    </row>
    <row r="965">
      <c r="A965" s="9"/>
      <c r="B965" s="10"/>
    </row>
    <row r="966">
      <c r="A966" s="9"/>
      <c r="B966" s="10"/>
    </row>
    <row r="967">
      <c r="A967" s="9"/>
      <c r="B967" s="10"/>
    </row>
    <row r="968">
      <c r="A968" s="9"/>
      <c r="B968" s="10"/>
    </row>
    <row r="969">
      <c r="A969" s="9"/>
      <c r="B969" s="10"/>
    </row>
    <row r="970">
      <c r="A970" s="9"/>
      <c r="B970" s="10"/>
    </row>
    <row r="971">
      <c r="A971" s="9"/>
      <c r="B971" s="10"/>
    </row>
    <row r="972">
      <c r="A972" s="9"/>
      <c r="B972" s="10"/>
    </row>
    <row r="973">
      <c r="A973" s="9"/>
      <c r="B973" s="10"/>
    </row>
    <row r="974">
      <c r="A974" s="9"/>
      <c r="B974" s="10"/>
    </row>
    <row r="975">
      <c r="A975" s="9"/>
      <c r="B975" s="10"/>
    </row>
    <row r="976">
      <c r="A976" s="9"/>
      <c r="B976" s="10"/>
    </row>
    <row r="977">
      <c r="A977" s="9"/>
      <c r="B977" s="10"/>
    </row>
    <row r="978">
      <c r="A978" s="9"/>
      <c r="B978" s="10"/>
    </row>
    <row r="979">
      <c r="A979" s="9"/>
      <c r="B979" s="10"/>
    </row>
    <row r="980">
      <c r="A980" s="9"/>
      <c r="B980" s="10"/>
    </row>
    <row r="981">
      <c r="A981" s="9"/>
      <c r="B981" s="10"/>
    </row>
    <row r="982">
      <c r="A982" s="9"/>
      <c r="B982" s="10"/>
    </row>
    <row r="983">
      <c r="A983" s="9"/>
      <c r="B983" s="10"/>
    </row>
    <row r="984">
      <c r="A984" s="9"/>
      <c r="B984" s="10"/>
    </row>
    <row r="985">
      <c r="A985" s="9"/>
      <c r="B985" s="10"/>
    </row>
    <row r="986">
      <c r="A986" s="9"/>
      <c r="B986" s="10"/>
    </row>
    <row r="987">
      <c r="A987" s="9"/>
      <c r="B987" s="10"/>
    </row>
    <row r="988">
      <c r="A988" s="9"/>
      <c r="B988" s="10"/>
    </row>
    <row r="989">
      <c r="A989" s="9"/>
      <c r="B989" s="10"/>
    </row>
    <row r="990">
      <c r="A990" s="9"/>
      <c r="B990" s="10"/>
    </row>
    <row r="991">
      <c r="A991" s="9"/>
      <c r="B991" s="10"/>
    </row>
    <row r="992">
      <c r="A992" s="9"/>
      <c r="B992" s="10"/>
    </row>
    <row r="993">
      <c r="A993" s="9"/>
      <c r="B993" s="10"/>
    </row>
    <row r="994">
      <c r="A994" s="9"/>
      <c r="B994" s="10"/>
    </row>
    <row r="995">
      <c r="A995" s="9"/>
      <c r="B995" s="10"/>
    </row>
    <row r="996">
      <c r="A996" s="9"/>
      <c r="B996" s="10"/>
    </row>
    <row r="997">
      <c r="A997" s="9"/>
      <c r="B997" s="10"/>
    </row>
    <row r="998">
      <c r="A998" s="9"/>
      <c r="B998" s="10"/>
    </row>
    <row r="999">
      <c r="A999" s="9"/>
      <c r="B999" s="10"/>
    </row>
    <row r="1000">
      <c r="A1000" s="9"/>
      <c r="B1000" s="10"/>
    </row>
    <row r="1001">
      <c r="A1001" s="9"/>
      <c r="B1001" s="10"/>
    </row>
    <row r="1002">
      <c r="A1002" s="9"/>
      <c r="B1002" s="10"/>
    </row>
    <row r="1003">
      <c r="A1003" s="9"/>
      <c r="B1003" s="10"/>
    </row>
    <row r="1004">
      <c r="A1004" s="9"/>
      <c r="B1004" s="10"/>
    </row>
  </sheetData>
  <mergeCells count="1">
    <mergeCell ref="A5:B5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8.0"/>
    <col customWidth="1" min="2" max="2" width="18.71"/>
  </cols>
  <sheetData>
    <row r="1">
      <c r="A1" s="1" t="s">
        <v>0</v>
      </c>
    </row>
    <row r="2">
      <c r="A2" s="3" t="s">
        <v>1</v>
      </c>
    </row>
    <row r="3">
      <c r="A3" s="13" t="s">
        <v>38</v>
      </c>
    </row>
    <row r="5">
      <c r="A5" s="25" t="s">
        <v>39</v>
      </c>
      <c r="B5" s="19"/>
      <c r="C5" s="20"/>
    </row>
    <row r="6">
      <c r="A6" s="27" t="s">
        <v>42</v>
      </c>
      <c r="B6" s="28">
        <f>'Master Sheet'!F45*'Master Sheet'!F27</f>
        <v>2493955.2</v>
      </c>
      <c r="C6" s="30" t="s">
        <v>46</v>
      </c>
    </row>
    <row r="7">
      <c r="A7" s="27" t="s">
        <v>49</v>
      </c>
      <c r="B7" s="28">
        <f>'Master Sheet'!F16</f>
        <v>105461.5579</v>
      </c>
      <c r="C7" s="30" t="s">
        <v>52</v>
      </c>
    </row>
    <row r="8">
      <c r="A8" s="27" t="s">
        <v>53</v>
      </c>
      <c r="B8" s="33">
        <v>10000.0</v>
      </c>
      <c r="C8" s="30" t="s">
        <v>54</v>
      </c>
    </row>
    <row r="9">
      <c r="A9" s="27" t="s">
        <v>55</v>
      </c>
      <c r="B9" s="28">
        <f>B6*B8/B7</f>
        <v>236480.0265</v>
      </c>
      <c r="C9" s="30" t="s">
        <v>46</v>
      </c>
    </row>
    <row r="10">
      <c r="A10" s="27" t="s">
        <v>58</v>
      </c>
      <c r="B10" s="36">
        <f>(B8*'Master Sheet'!F9)/B9</f>
        <v>9.514545619</v>
      </c>
      <c r="C10" s="30" t="s">
        <v>61</v>
      </c>
    </row>
    <row r="11">
      <c r="A11" s="25" t="s">
        <v>62</v>
      </c>
      <c r="B11" s="19"/>
      <c r="C11" s="20"/>
    </row>
    <row r="12">
      <c r="A12" s="27" t="s">
        <v>42</v>
      </c>
      <c r="B12" s="28">
        <f>'Master Sheet'!F46*'Master Sheet'!F28</f>
        <v>2335936</v>
      </c>
      <c r="C12" s="30" t="s">
        <v>46</v>
      </c>
    </row>
    <row r="13">
      <c r="A13" s="27" t="s">
        <v>49</v>
      </c>
      <c r="B13" s="28">
        <f>'Master Sheet'!F17</f>
        <v>582500</v>
      </c>
      <c r="C13" s="30" t="s">
        <v>52</v>
      </c>
    </row>
    <row r="14">
      <c r="A14" s="27" t="s">
        <v>53</v>
      </c>
      <c r="B14" s="33">
        <v>10000.0</v>
      </c>
      <c r="C14" s="30" t="s">
        <v>54</v>
      </c>
    </row>
    <row r="15">
      <c r="A15" s="27" t="s">
        <v>55</v>
      </c>
      <c r="B15" s="28">
        <f>B12*B14/B13</f>
        <v>40101.90558</v>
      </c>
      <c r="C15" s="30" t="s">
        <v>46</v>
      </c>
    </row>
    <row r="16">
      <c r="A16" s="27" t="s">
        <v>58</v>
      </c>
      <c r="B16" s="36">
        <f>(B14*'Master Sheet'!F9)/B15</f>
        <v>56.10705944</v>
      </c>
      <c r="C16" s="30" t="s">
        <v>61</v>
      </c>
    </row>
    <row r="17">
      <c r="A17" s="25" t="s">
        <v>72</v>
      </c>
      <c r="B17" s="19"/>
      <c r="C17" s="20"/>
    </row>
    <row r="18">
      <c r="A18" s="27" t="s">
        <v>42</v>
      </c>
      <c r="B18" s="28">
        <f>'Master Sheet'!F47*'Master Sheet'!F29</f>
        <v>108800</v>
      </c>
      <c r="C18" s="30" t="s">
        <v>46</v>
      </c>
    </row>
    <row r="19">
      <c r="A19" s="27" t="s">
        <v>49</v>
      </c>
      <c r="B19" s="28">
        <f>'Master Sheet'!F18</f>
        <v>95000</v>
      </c>
      <c r="C19" s="30" t="s">
        <v>52</v>
      </c>
    </row>
    <row r="20">
      <c r="A20" s="27" t="s">
        <v>53</v>
      </c>
      <c r="B20" s="33">
        <v>10000.0</v>
      </c>
      <c r="C20" s="30" t="s">
        <v>54</v>
      </c>
      <c r="D20" s="42"/>
    </row>
    <row r="21">
      <c r="A21" s="27" t="s">
        <v>55</v>
      </c>
      <c r="B21" s="28">
        <f>B18*B20/B19</f>
        <v>11452.63158</v>
      </c>
      <c r="C21" s="30" t="s">
        <v>46</v>
      </c>
    </row>
    <row r="22">
      <c r="A22" s="27" t="s">
        <v>58</v>
      </c>
      <c r="B22" s="36">
        <f>(B20*'Master Sheet'!F9)/B21</f>
        <v>196.4613971</v>
      </c>
      <c r="C22" s="30" t="s">
        <v>61</v>
      </c>
    </row>
    <row r="23">
      <c r="A23" s="25" t="s">
        <v>73</v>
      </c>
      <c r="B23" s="19"/>
      <c r="C23" s="20"/>
    </row>
    <row r="24">
      <c r="A24" s="27" t="s">
        <v>42</v>
      </c>
      <c r="B24" s="28">
        <f>'Master Sheet'!F44*'Master Sheet'!F30</f>
        <v>3051024.408</v>
      </c>
      <c r="C24" s="30" t="s">
        <v>46</v>
      </c>
    </row>
    <row r="25">
      <c r="A25" s="27" t="s">
        <v>49</v>
      </c>
      <c r="B25" s="28">
        <f>'Master Sheet'!F19*'Master Sheet'!F24</f>
        <v>86771520</v>
      </c>
      <c r="C25" s="30" t="s">
        <v>52</v>
      </c>
    </row>
    <row r="26">
      <c r="A26" s="27" t="s">
        <v>53</v>
      </c>
      <c r="B26" s="33">
        <v>30000.0</v>
      </c>
      <c r="C26" s="30" t="s">
        <v>54</v>
      </c>
    </row>
    <row r="27">
      <c r="A27" s="27" t="s">
        <v>74</v>
      </c>
      <c r="B27" s="28">
        <f>B24*B26/B25</f>
        <v>1054.84763</v>
      </c>
      <c r="C27" s="30" t="s">
        <v>46</v>
      </c>
    </row>
    <row r="28">
      <c r="A28" s="27" t="s">
        <v>75</v>
      </c>
      <c r="B28" s="28">
        <f>B27*100</f>
        <v>105484.763</v>
      </c>
      <c r="C28" s="30" t="s">
        <v>46</v>
      </c>
    </row>
    <row r="29">
      <c r="A29" s="27" t="s">
        <v>76</v>
      </c>
      <c r="B29" s="46">
        <f>(B26*'Master Sheet'!F9)/B27</f>
        <v>6399.028454</v>
      </c>
      <c r="C29" s="30" t="s">
        <v>61</v>
      </c>
    </row>
    <row r="30">
      <c r="A30" s="27" t="s">
        <v>78</v>
      </c>
      <c r="B30" s="49">
        <f>B29/100</f>
        <v>63.99028454</v>
      </c>
      <c r="C30" s="13" t="s">
        <v>61</v>
      </c>
    </row>
  </sheetData>
  <mergeCells count="4">
    <mergeCell ref="A5:C5"/>
    <mergeCell ref="A11:C11"/>
    <mergeCell ref="A17:C17"/>
    <mergeCell ref="A23:C23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0"/>
    <col customWidth="1" min="2" max="2" width="9.14"/>
    <col customWidth="1" min="3" max="3" width="11.43"/>
    <col customWidth="1" min="4" max="4" width="11.57"/>
    <col customWidth="1" min="5" max="5" width="13.14"/>
    <col customWidth="1" min="6" max="6" width="12.43"/>
    <col customWidth="1" min="7" max="7" width="13.14"/>
  </cols>
  <sheetData>
    <row r="1">
      <c r="A1" s="1" t="s">
        <v>0</v>
      </c>
      <c r="B1" s="43"/>
      <c r="C1" s="43"/>
      <c r="D1" s="43"/>
      <c r="E1" s="43"/>
      <c r="F1" s="43"/>
      <c r="G1" s="44"/>
      <c r="H1" s="44"/>
      <c r="I1" s="44"/>
    </row>
    <row r="2">
      <c r="A2" s="45" t="s">
        <v>1</v>
      </c>
      <c r="B2" s="43"/>
      <c r="C2" s="43"/>
      <c r="D2" s="43"/>
      <c r="E2" s="43"/>
      <c r="F2" s="43"/>
      <c r="G2" s="44"/>
      <c r="H2" s="44"/>
      <c r="I2" s="44"/>
    </row>
    <row r="3">
      <c r="A3" s="47" t="s">
        <v>77</v>
      </c>
      <c r="G3" s="44"/>
      <c r="H3" s="44"/>
      <c r="I3" s="44"/>
    </row>
    <row r="4">
      <c r="A4" s="48" t="s">
        <v>79</v>
      </c>
      <c r="B4" s="44"/>
      <c r="C4" s="44"/>
      <c r="D4" s="44"/>
      <c r="E4" s="44"/>
      <c r="F4" s="44"/>
      <c r="G4" s="44"/>
      <c r="H4" s="44"/>
      <c r="I4" s="44"/>
    </row>
    <row r="5">
      <c r="A5" s="13" t="s">
        <v>80</v>
      </c>
      <c r="G5" s="44"/>
      <c r="H5" s="44"/>
      <c r="I5" s="44"/>
    </row>
    <row r="6">
      <c r="A6" s="50"/>
      <c r="B6" s="44"/>
      <c r="C6" s="44"/>
      <c r="D6" s="44"/>
      <c r="E6" s="44"/>
      <c r="F6" s="44"/>
      <c r="G6" s="44"/>
      <c r="H6" s="44"/>
      <c r="I6" s="44"/>
    </row>
    <row r="7">
      <c r="A7" s="44"/>
      <c r="B7" s="44"/>
      <c r="C7" s="44"/>
      <c r="D7" s="44"/>
      <c r="E7" s="44"/>
      <c r="F7" s="44"/>
      <c r="G7" s="44"/>
      <c r="H7" s="44"/>
      <c r="I7" s="44"/>
    </row>
    <row r="8">
      <c r="A8" s="44"/>
      <c r="B8" s="48" t="s">
        <v>81</v>
      </c>
      <c r="C8" s="44"/>
      <c r="D8" s="44"/>
      <c r="E8" s="44"/>
      <c r="F8" s="44"/>
      <c r="G8" s="44"/>
      <c r="H8" s="44"/>
      <c r="I8" s="44"/>
    </row>
    <row r="9">
      <c r="A9" s="44"/>
      <c r="B9" s="51" t="s">
        <v>82</v>
      </c>
      <c r="E9" s="52" t="s">
        <v>83</v>
      </c>
    </row>
    <row r="10">
      <c r="A10" s="44"/>
      <c r="B10" s="53" t="s">
        <v>84</v>
      </c>
      <c r="D10" s="54" t="s">
        <v>85</v>
      </c>
      <c r="E10" s="55" t="s">
        <v>86</v>
      </c>
    </row>
    <row r="11">
      <c r="A11" s="44"/>
      <c r="B11" s="48" t="s">
        <v>87</v>
      </c>
      <c r="C11" s="48" t="s">
        <v>88</v>
      </c>
      <c r="D11" s="48" t="s">
        <v>89</v>
      </c>
      <c r="E11" s="56" t="s">
        <v>90</v>
      </c>
      <c r="F11" s="56" t="s">
        <v>91</v>
      </c>
      <c r="G11" s="56" t="s">
        <v>92</v>
      </c>
      <c r="H11" s="56" t="s">
        <v>93</v>
      </c>
      <c r="I11" s="56" t="s">
        <v>94</v>
      </c>
    </row>
    <row r="12">
      <c r="A12" s="44"/>
      <c r="B12" s="57">
        <v>1.7</v>
      </c>
      <c r="C12" s="58">
        <v>68.0</v>
      </c>
      <c r="D12" s="59">
        <f>(B12/C12)*(12.011/1.008)</f>
        <v>0.2978918651</v>
      </c>
      <c r="E12" s="60">
        <f>4501*EXP(-3.2*D12)</f>
        <v>1735.0663</v>
      </c>
      <c r="F12" s="61">
        <f>1/E12</f>
        <v>0.0005763468519</v>
      </c>
      <c r="G12" s="62">
        <f>LN(2)*E12</f>
        <v>1202.656314</v>
      </c>
      <c r="H12" s="63">
        <f>100*EXP(-F12*100)</f>
        <v>94.39947397</v>
      </c>
      <c r="I12" s="59">
        <f>100*EXP(-F12*20)</f>
        <v>98.85392436</v>
      </c>
    </row>
    <row r="13">
      <c r="A13" s="44"/>
      <c r="B13" s="44"/>
      <c r="C13" s="44"/>
      <c r="D13" s="44"/>
      <c r="E13" s="44"/>
      <c r="F13" s="44"/>
      <c r="G13" s="44"/>
      <c r="H13" s="44"/>
      <c r="I13" s="44"/>
    </row>
    <row r="14">
      <c r="A14" s="44"/>
      <c r="B14" s="48" t="s">
        <v>95</v>
      </c>
      <c r="C14" s="44"/>
      <c r="D14" s="44"/>
      <c r="E14" s="44"/>
      <c r="F14" s="44"/>
      <c r="G14" s="44"/>
      <c r="H14" s="44"/>
      <c r="I14" s="44"/>
    </row>
    <row r="15">
      <c r="A15" s="44"/>
      <c r="B15" s="51" t="s">
        <v>82</v>
      </c>
      <c r="E15" s="52" t="s">
        <v>83</v>
      </c>
    </row>
    <row r="16">
      <c r="A16" s="44"/>
      <c r="B16" s="53" t="s">
        <v>84</v>
      </c>
      <c r="D16" s="51" t="s">
        <v>85</v>
      </c>
      <c r="E16" s="55" t="s">
        <v>86</v>
      </c>
    </row>
    <row r="17">
      <c r="A17" s="44"/>
      <c r="B17" s="48" t="s">
        <v>87</v>
      </c>
      <c r="C17" s="48" t="s">
        <v>88</v>
      </c>
      <c r="D17" s="48" t="s">
        <v>89</v>
      </c>
      <c r="E17" s="56" t="s">
        <v>90</v>
      </c>
      <c r="F17" s="56" t="s">
        <v>91</v>
      </c>
      <c r="G17" s="56" t="s">
        <v>92</v>
      </c>
      <c r="H17" s="56" t="s">
        <v>93</v>
      </c>
      <c r="I17" s="56" t="s">
        <v>94</v>
      </c>
    </row>
    <row r="18">
      <c r="A18" s="44"/>
      <c r="B18" s="57">
        <v>1.5</v>
      </c>
      <c r="C18" s="57">
        <v>84.9</v>
      </c>
      <c r="D18" s="59">
        <f>(B18/C18)*(12.011/1.008)</f>
        <v>0.2105242863</v>
      </c>
      <c r="E18" s="60">
        <f>4501*EXP(-3.2*D18)</f>
        <v>2294.745349</v>
      </c>
      <c r="F18" s="61">
        <f>1/E18</f>
        <v>0.0004357782011</v>
      </c>
      <c r="G18" s="62">
        <f>LN(2)*E18</f>
        <v>1590.596269</v>
      </c>
      <c r="H18" s="63">
        <f>100*EXP(-F18*100)</f>
        <v>95.73580495</v>
      </c>
      <c r="I18" s="59">
        <f>100*EXP(-F18*20)</f>
        <v>99.13223064</v>
      </c>
    </row>
  </sheetData>
  <mergeCells count="9">
    <mergeCell ref="E9:I9"/>
    <mergeCell ref="E10:I10"/>
    <mergeCell ref="E16:I16"/>
    <mergeCell ref="B16:C16"/>
    <mergeCell ref="B9:D9"/>
    <mergeCell ref="A3:F3"/>
    <mergeCell ref="E15:I15"/>
    <mergeCell ref="B15:D15"/>
    <mergeCell ref="B10:C10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0.14"/>
    <col customWidth="1" min="2" max="2" width="12.71"/>
    <col customWidth="1" min="3" max="3" width="13.57"/>
    <col customWidth="1" min="4" max="4" width="13.71"/>
    <col customWidth="1" min="5" max="5" width="13.14"/>
    <col customWidth="1" min="6" max="6" width="25.86"/>
    <col customWidth="1" min="7" max="7" width="35.57"/>
    <col customWidth="1" min="8" max="8" width="17.86"/>
    <col customWidth="1" min="9" max="9" width="22.0"/>
    <col customWidth="1" min="10" max="10" width="25.14"/>
  </cols>
  <sheetData>
    <row r="1">
      <c r="E1" s="41"/>
      <c r="F1" s="11"/>
      <c r="G1" s="64"/>
      <c r="H1" s="11"/>
      <c r="I1" s="11"/>
    </row>
    <row r="2">
      <c r="E2" s="41"/>
      <c r="G2" s="65"/>
    </row>
    <row r="3">
      <c r="E3" s="41"/>
      <c r="G3" s="65"/>
    </row>
    <row r="4">
      <c r="E4" s="41"/>
      <c r="F4" s="66"/>
      <c r="G4" s="67"/>
      <c r="H4" s="66"/>
      <c r="I4" s="66"/>
    </row>
    <row r="5">
      <c r="E5" s="41"/>
      <c r="F5" s="11"/>
      <c r="G5" s="64"/>
      <c r="H5" s="11"/>
      <c r="I5" s="11"/>
    </row>
    <row r="6">
      <c r="E6" s="41"/>
      <c r="F6" s="11"/>
      <c r="G6" s="64"/>
      <c r="H6" s="11"/>
      <c r="I6" s="11"/>
    </row>
    <row r="7">
      <c r="E7" s="41"/>
      <c r="F7" s="11"/>
      <c r="G7" s="64"/>
      <c r="H7" s="11"/>
      <c r="I7" s="11"/>
    </row>
    <row r="8">
      <c r="E8" s="41"/>
      <c r="F8" s="41"/>
      <c r="G8" s="68"/>
      <c r="H8" s="41"/>
      <c r="I8" s="41"/>
      <c r="J8" s="41"/>
    </row>
    <row r="9">
      <c r="E9" s="11"/>
      <c r="F9" s="11"/>
      <c r="G9" s="64"/>
      <c r="H9" s="11"/>
      <c r="I9" s="11"/>
      <c r="J9" s="11"/>
    </row>
    <row r="10">
      <c r="E10" s="11"/>
      <c r="F10" s="11"/>
      <c r="G10" s="64"/>
      <c r="H10" s="11"/>
      <c r="I10" s="11"/>
      <c r="J10" s="11"/>
    </row>
    <row r="11">
      <c r="E11" s="11"/>
      <c r="F11" s="11"/>
      <c r="G11" s="64"/>
      <c r="H11" s="11"/>
      <c r="I11" s="11"/>
      <c r="J11" s="11"/>
    </row>
    <row r="12">
      <c r="E12" s="41"/>
      <c r="F12" s="11"/>
      <c r="G12" s="64"/>
      <c r="H12" s="11"/>
      <c r="I12" s="11"/>
    </row>
    <row r="13">
      <c r="E13" s="41"/>
      <c r="F13" s="41"/>
      <c r="G13" s="68"/>
      <c r="H13" s="41"/>
      <c r="I13" s="41"/>
      <c r="J13" s="41"/>
    </row>
    <row r="14">
      <c r="E14" s="41"/>
      <c r="F14" s="69"/>
      <c r="G14" s="70"/>
      <c r="H14" s="69"/>
      <c r="I14" s="69"/>
    </row>
    <row r="15">
      <c r="E15" s="41"/>
      <c r="F15" s="11"/>
      <c r="G15" s="64"/>
      <c r="H15" s="11"/>
      <c r="I15" s="11"/>
    </row>
    <row r="16">
      <c r="E16" s="41"/>
      <c r="F16" s="11"/>
      <c r="G16" s="64"/>
      <c r="H16" s="11"/>
      <c r="I16" s="11"/>
    </row>
    <row r="17">
      <c r="E17" s="41"/>
      <c r="F17" s="11"/>
      <c r="G17" s="64"/>
      <c r="H17" s="11"/>
      <c r="I17" s="11"/>
    </row>
    <row r="18">
      <c r="E18" s="41"/>
      <c r="F18" s="41"/>
      <c r="G18" s="68"/>
      <c r="H18" s="41"/>
      <c r="I18" s="41"/>
      <c r="J18" s="41"/>
    </row>
    <row r="19">
      <c r="E19" s="41"/>
      <c r="F19" s="69"/>
      <c r="G19" s="70"/>
      <c r="H19" s="69"/>
      <c r="I19" s="69"/>
    </row>
    <row r="20">
      <c r="E20" s="41"/>
      <c r="F20" s="11"/>
      <c r="G20" s="64"/>
      <c r="H20" s="11"/>
      <c r="I20" s="11"/>
    </row>
    <row r="21">
      <c r="E21" s="41"/>
      <c r="F21" s="11"/>
      <c r="G21" s="64"/>
      <c r="H21" s="11"/>
      <c r="I21" s="11"/>
    </row>
    <row r="22">
      <c r="E22" s="41"/>
      <c r="F22" s="11"/>
      <c r="G22" s="64"/>
      <c r="H22" s="11"/>
      <c r="I22" s="11"/>
    </row>
    <row r="23">
      <c r="E23" s="41"/>
      <c r="F23" s="11"/>
      <c r="G23" s="64"/>
      <c r="H23" s="11"/>
      <c r="I23" s="11"/>
    </row>
    <row r="24">
      <c r="E24" s="41"/>
      <c r="F24" s="11"/>
      <c r="G24" s="64"/>
      <c r="H24" s="11"/>
      <c r="I24" s="11"/>
    </row>
    <row r="25">
      <c r="E25" s="41"/>
      <c r="F25" s="41"/>
      <c r="G25" s="68"/>
      <c r="H25" s="41"/>
      <c r="I25" s="41"/>
      <c r="J25" s="41"/>
    </row>
    <row r="26">
      <c r="E26" s="41"/>
      <c r="F26" s="41"/>
      <c r="G26" s="68"/>
      <c r="H26" s="41"/>
      <c r="I26" s="41"/>
      <c r="J26" s="41"/>
    </row>
    <row r="27">
      <c r="E27" s="41"/>
      <c r="F27" s="69"/>
      <c r="G27" s="70"/>
      <c r="H27" s="69"/>
      <c r="I27" s="69"/>
    </row>
    <row r="28">
      <c r="E28" s="41"/>
      <c r="F28" s="11"/>
      <c r="G28" s="64"/>
      <c r="H28" s="11"/>
      <c r="I28" s="11"/>
    </row>
    <row r="29">
      <c r="E29" s="41"/>
      <c r="F29" s="11"/>
      <c r="G29" s="64"/>
      <c r="H29" s="11"/>
      <c r="I29" s="11"/>
    </row>
    <row r="30">
      <c r="E30" s="41"/>
      <c r="F30" s="11"/>
      <c r="G30" s="64"/>
      <c r="H30" s="11"/>
      <c r="I30" s="11"/>
    </row>
    <row r="31">
      <c r="E31" s="41"/>
      <c r="F31" s="11"/>
      <c r="G31" s="64"/>
      <c r="H31" s="11"/>
      <c r="I31" s="11"/>
    </row>
    <row r="32">
      <c r="E32" s="41"/>
      <c r="F32" s="41"/>
      <c r="G32" s="68"/>
      <c r="H32" s="41"/>
      <c r="I32" s="41"/>
      <c r="J32" s="41"/>
    </row>
    <row r="33">
      <c r="A33" s="71"/>
      <c r="B33" s="11"/>
      <c r="E33" s="41"/>
      <c r="F33" s="69"/>
      <c r="G33" s="70"/>
      <c r="H33" s="69"/>
      <c r="I33" s="69"/>
    </row>
    <row r="34">
      <c r="A34" s="71"/>
      <c r="B34" s="11"/>
      <c r="E34" s="41"/>
      <c r="F34" s="11"/>
      <c r="G34" s="64"/>
      <c r="H34" s="11"/>
      <c r="I34" s="11"/>
    </row>
    <row r="35">
      <c r="A35" s="71"/>
      <c r="B35" s="11"/>
      <c r="E35" s="41"/>
      <c r="F35" s="11"/>
      <c r="G35" s="64"/>
      <c r="H35" s="11"/>
      <c r="I35" s="11"/>
    </row>
    <row r="36">
      <c r="A36" s="71"/>
      <c r="B36" s="11"/>
      <c r="G36" s="65"/>
    </row>
    <row r="37">
      <c r="A37" s="71"/>
      <c r="B37" s="11"/>
      <c r="G37" s="65"/>
    </row>
    <row r="38">
      <c r="A38" s="71"/>
      <c r="B38" s="11"/>
      <c r="E38" s="41"/>
      <c r="G38" s="65"/>
    </row>
    <row r="39">
      <c r="A39" s="71"/>
      <c r="B39" s="11"/>
      <c r="E39" s="41"/>
      <c r="F39" s="41"/>
      <c r="G39" s="68"/>
      <c r="H39" s="41"/>
      <c r="I39" s="41"/>
      <c r="J39" s="41"/>
    </row>
    <row r="40">
      <c r="A40" s="71"/>
      <c r="B40" s="11"/>
      <c r="E40" s="41"/>
      <c r="F40" s="69"/>
      <c r="G40" s="70"/>
      <c r="H40" s="69"/>
      <c r="I40" s="69"/>
    </row>
    <row r="41">
      <c r="A41" s="71"/>
      <c r="B41" s="11"/>
      <c r="E41" s="41"/>
      <c r="F41" s="11"/>
      <c r="G41" s="64"/>
      <c r="H41" s="11"/>
      <c r="I41" s="11"/>
    </row>
    <row r="42">
      <c r="A42" s="71"/>
      <c r="B42" s="11"/>
      <c r="E42" s="41"/>
      <c r="G42" s="65"/>
    </row>
    <row r="43">
      <c r="A43" s="71"/>
      <c r="B43" s="11"/>
      <c r="E43" s="41"/>
      <c r="G43" s="65"/>
    </row>
    <row r="44">
      <c r="A44" s="71"/>
      <c r="B44" s="11"/>
      <c r="E44" s="41"/>
      <c r="F44" s="66"/>
      <c r="G44" s="67"/>
      <c r="H44" s="66"/>
      <c r="I44" s="66"/>
    </row>
    <row r="45">
      <c r="A45" s="71"/>
      <c r="B45" s="11"/>
      <c r="E45" s="41"/>
      <c r="F45" s="11"/>
      <c r="G45" s="64"/>
      <c r="H45" s="11"/>
      <c r="I45" s="11"/>
    </row>
    <row r="46">
      <c r="A46" s="71"/>
      <c r="B46" s="11"/>
      <c r="E46" s="41"/>
      <c r="F46" s="11"/>
      <c r="G46" s="64"/>
      <c r="H46" s="11"/>
      <c r="I46" s="11"/>
    </row>
    <row r="47">
      <c r="A47" s="71"/>
      <c r="B47" s="11"/>
      <c r="E47" s="41"/>
      <c r="F47" s="11"/>
      <c r="G47" s="64"/>
      <c r="H47" s="11"/>
      <c r="I47" s="11"/>
    </row>
    <row r="48">
      <c r="A48" s="71"/>
      <c r="B48" s="11"/>
      <c r="E48" s="41"/>
      <c r="F48" s="41"/>
      <c r="G48" s="68"/>
      <c r="H48" s="41"/>
      <c r="I48" s="41"/>
      <c r="J48" s="41"/>
    </row>
    <row r="49">
      <c r="A49" s="71"/>
      <c r="B49" s="11"/>
      <c r="E49" s="41"/>
      <c r="F49" s="11"/>
      <c r="G49" s="64"/>
      <c r="H49" s="11"/>
      <c r="I49" s="11"/>
    </row>
    <row r="50">
      <c r="A50" s="71"/>
      <c r="B50" s="11"/>
      <c r="E50" s="41"/>
      <c r="F50" s="11"/>
      <c r="G50" s="64"/>
      <c r="H50" s="11"/>
      <c r="I50" s="11"/>
      <c r="J50" s="41"/>
    </row>
    <row r="51">
      <c r="A51" s="71"/>
      <c r="B51" s="11"/>
      <c r="E51" s="41"/>
      <c r="F51" s="11"/>
      <c r="G51" s="64"/>
      <c r="H51" s="11"/>
      <c r="I51" s="11"/>
    </row>
    <row r="52">
      <c r="A52" s="71"/>
      <c r="B52" s="11"/>
      <c r="F52" s="11"/>
      <c r="G52" s="64"/>
      <c r="H52" s="11"/>
      <c r="I52" s="11"/>
    </row>
    <row r="53">
      <c r="A53" s="71"/>
      <c r="B53" s="11"/>
      <c r="F53" s="11"/>
      <c r="G53" s="64"/>
      <c r="H53" s="11"/>
      <c r="I53" s="11"/>
    </row>
    <row r="54">
      <c r="A54" s="71"/>
      <c r="B54" s="11"/>
      <c r="E54" s="41"/>
      <c r="F54" s="11"/>
      <c r="G54" s="64"/>
      <c r="H54" s="11"/>
      <c r="I54" s="11"/>
    </row>
    <row r="55">
      <c r="A55" s="71"/>
      <c r="B55" s="11"/>
      <c r="E55" s="41"/>
      <c r="F55" s="41"/>
      <c r="G55" s="68"/>
      <c r="H55" s="41"/>
      <c r="I55" s="41"/>
      <c r="J55" s="41"/>
    </row>
    <row r="56">
      <c r="A56" s="71"/>
      <c r="B56" s="11"/>
      <c r="E56" s="11"/>
      <c r="F56" s="11"/>
      <c r="G56" s="64"/>
      <c r="H56" s="11"/>
      <c r="I56" s="11"/>
      <c r="J56" s="11"/>
    </row>
    <row r="57">
      <c r="A57" s="71"/>
      <c r="B57" s="11"/>
      <c r="E57" s="11"/>
      <c r="F57" s="11"/>
      <c r="G57" s="64"/>
      <c r="H57" s="11"/>
      <c r="I57" s="11"/>
      <c r="J57" s="11"/>
    </row>
    <row r="58">
      <c r="A58" s="71"/>
      <c r="B58" s="11"/>
      <c r="E58" s="11"/>
      <c r="F58" s="11"/>
      <c r="G58" s="64"/>
      <c r="H58" s="11"/>
      <c r="I58" s="11"/>
      <c r="J58" s="11"/>
    </row>
    <row r="59">
      <c r="A59" s="71"/>
      <c r="B59" s="11"/>
      <c r="E59" s="11"/>
      <c r="F59" s="11"/>
      <c r="G59" s="64"/>
      <c r="H59" s="11"/>
      <c r="I59" s="11"/>
      <c r="J59" s="11"/>
    </row>
    <row r="60">
      <c r="A60" s="71"/>
      <c r="B60" s="11"/>
      <c r="E60" s="11"/>
      <c r="F60" s="11"/>
      <c r="G60" s="64"/>
      <c r="H60" s="11"/>
      <c r="I60" s="11"/>
      <c r="J60" s="11"/>
    </row>
    <row r="61">
      <c r="A61" s="71"/>
      <c r="B61" s="11"/>
      <c r="E61" s="11"/>
      <c r="F61" s="11"/>
      <c r="G61" s="64"/>
      <c r="H61" s="11"/>
      <c r="I61" s="11"/>
      <c r="J61" s="11"/>
    </row>
    <row r="62">
      <c r="A62" s="71"/>
      <c r="B62" s="11"/>
      <c r="E62" s="11"/>
      <c r="F62" s="11"/>
      <c r="G62" s="64"/>
      <c r="H62" s="11"/>
      <c r="I62" s="11"/>
    </row>
    <row r="63">
      <c r="A63" s="71"/>
      <c r="B63" s="11"/>
      <c r="E63" s="41"/>
      <c r="F63" s="11"/>
      <c r="G63" s="64"/>
      <c r="H63" s="11"/>
      <c r="I63" s="11"/>
      <c r="J63" s="41"/>
    </row>
    <row r="64">
      <c r="A64" s="71"/>
      <c r="B64" s="11"/>
      <c r="G64" s="65"/>
    </row>
    <row r="65">
      <c r="A65" s="71"/>
      <c r="B65" s="11"/>
      <c r="G65" s="65"/>
    </row>
    <row r="66">
      <c r="A66" s="71"/>
      <c r="B66" s="11"/>
      <c r="G66" s="65"/>
    </row>
    <row r="67">
      <c r="A67" s="71"/>
      <c r="B67" s="11"/>
      <c r="G67" s="65"/>
    </row>
    <row r="68">
      <c r="A68" s="71"/>
      <c r="B68" s="11"/>
      <c r="G68" s="65"/>
    </row>
    <row r="69">
      <c r="A69" s="71"/>
      <c r="B69" s="11"/>
      <c r="G69" s="65"/>
    </row>
    <row r="70">
      <c r="A70" s="71"/>
      <c r="B70" s="11"/>
      <c r="G70" s="65"/>
    </row>
    <row r="71">
      <c r="A71" s="71"/>
      <c r="B71" s="11"/>
      <c r="G71" s="65"/>
    </row>
    <row r="72">
      <c r="A72" s="71"/>
      <c r="B72" s="11"/>
      <c r="E72" s="10"/>
      <c r="G72" s="65"/>
    </row>
    <row r="73">
      <c r="A73" s="71"/>
      <c r="B73" s="11"/>
      <c r="E73" s="10"/>
      <c r="G73" s="65"/>
    </row>
    <row r="74">
      <c r="A74" s="71"/>
      <c r="B74" s="11"/>
      <c r="E74" s="10"/>
      <c r="G74" s="65"/>
    </row>
    <row r="75">
      <c r="A75" s="71"/>
      <c r="B75" s="11"/>
      <c r="E75" s="10"/>
      <c r="G75" s="65"/>
    </row>
    <row r="76">
      <c r="A76" s="71"/>
      <c r="B76" s="11"/>
      <c r="E76" s="10"/>
      <c r="G76" s="65"/>
    </row>
    <row r="77">
      <c r="A77" s="71"/>
      <c r="B77" s="11"/>
      <c r="E77" s="10"/>
      <c r="G77" s="65"/>
    </row>
    <row r="78">
      <c r="A78" s="71"/>
      <c r="B78" s="11"/>
      <c r="E78" s="10"/>
      <c r="G78" s="65"/>
    </row>
    <row r="79">
      <c r="A79" s="71"/>
      <c r="B79" s="11"/>
      <c r="E79" s="10"/>
      <c r="G79" s="65"/>
    </row>
    <row r="80">
      <c r="A80" s="71"/>
      <c r="B80" s="11"/>
      <c r="E80" s="10"/>
      <c r="G80" s="65"/>
    </row>
    <row r="81">
      <c r="A81" s="71"/>
      <c r="B81" s="11"/>
      <c r="E81" s="10"/>
      <c r="G81" s="65"/>
    </row>
    <row r="82">
      <c r="A82" s="71"/>
      <c r="B82" s="11"/>
      <c r="E82" s="10"/>
      <c r="G82" s="65"/>
    </row>
    <row r="83">
      <c r="A83" s="71"/>
      <c r="B83" s="11"/>
      <c r="E83" s="10"/>
      <c r="G83" s="65"/>
    </row>
    <row r="84">
      <c r="A84" s="71"/>
      <c r="B84" s="11"/>
      <c r="E84" s="10"/>
      <c r="G84" s="65"/>
    </row>
    <row r="85">
      <c r="A85" s="71"/>
      <c r="B85" s="11"/>
      <c r="E85" s="10"/>
      <c r="G85" s="65"/>
    </row>
    <row r="86">
      <c r="A86" s="71"/>
      <c r="B86" s="11"/>
      <c r="E86" s="10"/>
      <c r="G86" s="65"/>
    </row>
    <row r="87">
      <c r="A87" s="71"/>
      <c r="B87" s="11"/>
      <c r="E87" s="10"/>
      <c r="G87" s="65"/>
    </row>
    <row r="88">
      <c r="A88" s="71"/>
      <c r="B88" s="11"/>
      <c r="E88" s="10"/>
      <c r="G88" s="65"/>
    </row>
    <row r="89">
      <c r="A89" s="71"/>
      <c r="B89" s="11"/>
      <c r="E89" s="10"/>
      <c r="G89" s="65"/>
    </row>
    <row r="90">
      <c r="A90" s="71"/>
      <c r="B90" s="11"/>
      <c r="E90" s="10"/>
      <c r="G90" s="65"/>
    </row>
    <row r="91">
      <c r="A91" s="71"/>
      <c r="B91" s="11"/>
      <c r="E91" s="10"/>
      <c r="G91" s="65"/>
    </row>
    <row r="92">
      <c r="A92" s="71"/>
      <c r="B92" s="11"/>
      <c r="E92" s="10"/>
      <c r="G92" s="65"/>
    </row>
    <row r="93">
      <c r="A93" s="71"/>
      <c r="B93" s="11"/>
      <c r="E93" s="10"/>
      <c r="G93" s="65"/>
    </row>
    <row r="94">
      <c r="A94" s="71"/>
      <c r="B94" s="11"/>
      <c r="E94" s="10"/>
      <c r="G94" s="65"/>
    </row>
    <row r="95">
      <c r="A95" s="71"/>
      <c r="B95" s="11"/>
      <c r="E95" s="10"/>
      <c r="G95" s="65"/>
    </row>
    <row r="96">
      <c r="A96" s="71"/>
      <c r="B96" s="11"/>
      <c r="E96" s="10"/>
      <c r="G96" s="65"/>
    </row>
    <row r="97">
      <c r="A97" s="71"/>
      <c r="B97" s="11"/>
      <c r="E97" s="10"/>
      <c r="G97" s="65"/>
    </row>
    <row r="98">
      <c r="A98" s="71"/>
      <c r="B98" s="11"/>
      <c r="E98" s="10"/>
      <c r="G98" s="65"/>
    </row>
    <row r="99">
      <c r="A99" s="71"/>
      <c r="B99" s="11"/>
      <c r="E99" s="10"/>
      <c r="G99" s="65"/>
    </row>
    <row r="100">
      <c r="A100" s="71"/>
      <c r="B100" s="11"/>
      <c r="E100" s="10"/>
      <c r="G100" s="65"/>
    </row>
    <row r="101">
      <c r="A101" s="71"/>
      <c r="B101" s="11"/>
      <c r="E101" s="10"/>
      <c r="G101" s="65"/>
    </row>
    <row r="102">
      <c r="A102" s="71"/>
      <c r="B102" s="11"/>
      <c r="E102" s="10"/>
      <c r="G102" s="65"/>
    </row>
    <row r="103">
      <c r="A103" s="71"/>
      <c r="B103" s="11"/>
      <c r="E103" s="10"/>
      <c r="G103" s="65"/>
    </row>
    <row r="104">
      <c r="A104" s="71"/>
      <c r="B104" s="11"/>
      <c r="E104" s="10"/>
      <c r="G104" s="65"/>
    </row>
    <row r="105">
      <c r="A105" s="71"/>
      <c r="B105" s="11"/>
      <c r="E105" s="10"/>
      <c r="G105" s="65"/>
    </row>
    <row r="106">
      <c r="A106" s="71"/>
      <c r="B106" s="11"/>
      <c r="E106" s="10"/>
      <c r="G106" s="65"/>
    </row>
    <row r="107">
      <c r="A107" s="71"/>
      <c r="B107" s="11"/>
      <c r="E107" s="10"/>
      <c r="G107" s="65"/>
    </row>
    <row r="108">
      <c r="A108" s="71"/>
      <c r="B108" s="11"/>
      <c r="E108" s="10"/>
      <c r="G108" s="65"/>
    </row>
    <row r="109">
      <c r="A109" s="71"/>
      <c r="B109" s="11"/>
      <c r="E109" s="10"/>
      <c r="G109" s="65"/>
    </row>
    <row r="110">
      <c r="A110" s="71"/>
      <c r="B110" s="11"/>
      <c r="E110" s="10"/>
      <c r="G110" s="65"/>
    </row>
    <row r="111">
      <c r="A111" s="71"/>
      <c r="B111" s="11"/>
      <c r="E111" s="10"/>
      <c r="G111" s="65"/>
    </row>
    <row r="112">
      <c r="A112" s="71"/>
      <c r="B112" s="11"/>
      <c r="E112" s="10"/>
      <c r="G112" s="65"/>
    </row>
    <row r="113">
      <c r="A113" s="71"/>
      <c r="B113" s="11"/>
      <c r="E113" s="10"/>
      <c r="G113" s="65"/>
    </row>
    <row r="114">
      <c r="A114" s="71"/>
      <c r="B114" s="11"/>
      <c r="E114" s="10"/>
      <c r="G114" s="65"/>
    </row>
    <row r="115">
      <c r="A115" s="71"/>
      <c r="B115" s="11"/>
      <c r="E115" s="10"/>
      <c r="G115" s="65"/>
    </row>
    <row r="116">
      <c r="A116" s="71"/>
      <c r="B116" s="11"/>
      <c r="E116" s="10"/>
      <c r="G116" s="65"/>
    </row>
    <row r="117">
      <c r="A117" s="71"/>
      <c r="B117" s="11"/>
      <c r="E117" s="10"/>
      <c r="G117" s="65"/>
    </row>
    <row r="118">
      <c r="A118" s="71"/>
      <c r="B118" s="11"/>
      <c r="E118" s="10"/>
      <c r="G118" s="65"/>
    </row>
    <row r="119">
      <c r="A119" s="71"/>
      <c r="B119" s="11"/>
      <c r="E119" s="10"/>
      <c r="G119" s="65"/>
    </row>
    <row r="120">
      <c r="A120" s="71"/>
      <c r="B120" s="11"/>
      <c r="E120" s="10"/>
      <c r="G120" s="65"/>
    </row>
    <row r="121">
      <c r="A121" s="71"/>
      <c r="B121" s="11"/>
      <c r="E121" s="10"/>
      <c r="G121" s="65"/>
    </row>
    <row r="122">
      <c r="A122" s="71"/>
      <c r="B122" s="11"/>
      <c r="E122" s="10"/>
      <c r="G122" s="65"/>
    </row>
    <row r="123">
      <c r="A123" s="71"/>
      <c r="B123" s="11"/>
      <c r="E123" s="10"/>
      <c r="G123" s="65"/>
    </row>
    <row r="124">
      <c r="A124" s="71"/>
      <c r="B124" s="11"/>
      <c r="E124" s="10"/>
      <c r="G124" s="65"/>
    </row>
    <row r="125">
      <c r="A125" s="71"/>
      <c r="B125" s="11"/>
      <c r="E125" s="10"/>
      <c r="G125" s="65"/>
    </row>
    <row r="126">
      <c r="A126" s="71"/>
      <c r="B126" s="11"/>
      <c r="E126" s="10"/>
      <c r="G126" s="65"/>
    </row>
    <row r="127">
      <c r="A127" s="71"/>
      <c r="B127" s="11"/>
      <c r="E127" s="10"/>
      <c r="G127" s="65"/>
    </row>
    <row r="128">
      <c r="A128" s="71"/>
      <c r="B128" s="11"/>
      <c r="E128" s="10"/>
      <c r="G128" s="65"/>
    </row>
    <row r="129">
      <c r="A129" s="71"/>
      <c r="B129" s="11"/>
      <c r="E129" s="10"/>
      <c r="G129" s="65"/>
    </row>
    <row r="130">
      <c r="A130" s="71"/>
      <c r="B130" s="11"/>
      <c r="E130" s="10"/>
      <c r="G130" s="65"/>
    </row>
    <row r="131">
      <c r="A131" s="71"/>
      <c r="B131" s="11"/>
      <c r="E131" s="10"/>
      <c r="G131" s="65"/>
    </row>
    <row r="132">
      <c r="A132" s="71"/>
      <c r="B132" s="11"/>
      <c r="E132" s="10"/>
      <c r="G132" s="65"/>
    </row>
    <row r="133">
      <c r="A133" s="71"/>
      <c r="B133" s="11"/>
      <c r="E133" s="10"/>
      <c r="G133" s="65"/>
    </row>
    <row r="134">
      <c r="A134" s="71"/>
      <c r="B134" s="11"/>
      <c r="E134" s="10"/>
      <c r="G134" s="65"/>
    </row>
    <row r="135">
      <c r="A135" s="71"/>
      <c r="B135" s="11"/>
      <c r="E135" s="10"/>
      <c r="G135" s="65"/>
    </row>
    <row r="136">
      <c r="A136" s="71"/>
      <c r="B136" s="11"/>
      <c r="E136" s="10"/>
      <c r="G136" s="65"/>
    </row>
    <row r="137">
      <c r="A137" s="71"/>
      <c r="B137" s="11"/>
      <c r="E137" s="10"/>
      <c r="G137" s="65"/>
    </row>
    <row r="138">
      <c r="A138" s="71"/>
      <c r="B138" s="11"/>
      <c r="E138" s="10"/>
      <c r="G138" s="65"/>
    </row>
    <row r="139">
      <c r="A139" s="71"/>
      <c r="B139" s="11"/>
      <c r="E139" s="10"/>
      <c r="G139" s="65"/>
    </row>
    <row r="140">
      <c r="A140" s="71"/>
      <c r="B140" s="11"/>
      <c r="E140" s="10"/>
      <c r="G140" s="65"/>
    </row>
    <row r="141">
      <c r="A141" s="71"/>
      <c r="B141" s="11"/>
      <c r="E141" s="10"/>
      <c r="G141" s="65"/>
    </row>
    <row r="142">
      <c r="A142" s="71"/>
      <c r="B142" s="11"/>
      <c r="E142" s="10"/>
      <c r="G142" s="65"/>
    </row>
    <row r="143">
      <c r="A143" s="71"/>
      <c r="B143" s="11"/>
      <c r="E143" s="10"/>
      <c r="G143" s="65"/>
    </row>
    <row r="144">
      <c r="A144" s="71"/>
      <c r="B144" s="11"/>
      <c r="E144" s="10"/>
      <c r="G144" s="65"/>
    </row>
    <row r="145">
      <c r="A145" s="71"/>
      <c r="B145" s="11"/>
      <c r="E145" s="10"/>
      <c r="G145" s="65"/>
    </row>
    <row r="146">
      <c r="A146" s="71"/>
      <c r="B146" s="11"/>
      <c r="E146" s="10"/>
      <c r="G146" s="65"/>
    </row>
    <row r="147">
      <c r="A147" s="71"/>
      <c r="B147" s="11"/>
      <c r="E147" s="10"/>
      <c r="G147" s="65"/>
    </row>
    <row r="148">
      <c r="A148" s="71"/>
      <c r="B148" s="11"/>
      <c r="E148" s="10"/>
      <c r="G148" s="65"/>
    </row>
    <row r="149">
      <c r="A149" s="71"/>
      <c r="B149" s="11"/>
      <c r="E149" s="10"/>
      <c r="G149" s="65"/>
    </row>
    <row r="150">
      <c r="A150" s="71"/>
      <c r="B150" s="11"/>
      <c r="E150" s="10"/>
      <c r="G150" s="65"/>
    </row>
    <row r="151">
      <c r="A151" s="71"/>
      <c r="B151" s="11"/>
      <c r="E151" s="10"/>
      <c r="G151" s="65"/>
    </row>
    <row r="152">
      <c r="A152" s="71"/>
      <c r="B152" s="11"/>
      <c r="E152" s="10"/>
      <c r="G152" s="65"/>
    </row>
    <row r="153">
      <c r="A153" s="71"/>
      <c r="B153" s="11"/>
      <c r="E153" s="10"/>
      <c r="G153" s="65"/>
    </row>
    <row r="154">
      <c r="A154" s="71"/>
      <c r="B154" s="11"/>
      <c r="E154" s="10"/>
      <c r="G154" s="65"/>
    </row>
    <row r="155">
      <c r="A155" s="71"/>
      <c r="B155" s="11"/>
      <c r="E155" s="10"/>
      <c r="G155" s="65"/>
    </row>
    <row r="156">
      <c r="A156" s="71"/>
      <c r="B156" s="11"/>
      <c r="E156" s="10"/>
      <c r="G156" s="65"/>
    </row>
    <row r="157">
      <c r="A157" s="71"/>
      <c r="B157" s="11"/>
      <c r="E157" s="10"/>
      <c r="G157" s="65"/>
    </row>
    <row r="158">
      <c r="A158" s="71"/>
      <c r="B158" s="11"/>
      <c r="E158" s="10"/>
      <c r="G158" s="65"/>
    </row>
    <row r="159">
      <c r="A159" s="71"/>
      <c r="B159" s="11"/>
      <c r="E159" s="10"/>
      <c r="G159" s="65"/>
    </row>
    <row r="160">
      <c r="A160" s="71"/>
      <c r="B160" s="11"/>
      <c r="E160" s="10"/>
      <c r="G160" s="65"/>
    </row>
    <row r="161">
      <c r="A161" s="71"/>
      <c r="B161" s="11"/>
      <c r="E161" s="10"/>
      <c r="G161" s="65"/>
    </row>
    <row r="162">
      <c r="A162" s="71"/>
      <c r="B162" s="11"/>
      <c r="E162" s="10"/>
      <c r="G162" s="65"/>
    </row>
    <row r="163">
      <c r="A163" s="71"/>
      <c r="B163" s="11"/>
      <c r="E163" s="10"/>
      <c r="G163" s="65"/>
    </row>
    <row r="164">
      <c r="A164" s="71"/>
      <c r="B164" s="11"/>
      <c r="E164" s="10"/>
      <c r="G164" s="65"/>
    </row>
    <row r="165">
      <c r="A165" s="71"/>
      <c r="B165" s="11"/>
      <c r="E165" s="10"/>
      <c r="G165" s="65"/>
    </row>
    <row r="166">
      <c r="A166" s="71"/>
      <c r="B166" s="11"/>
      <c r="E166" s="10"/>
      <c r="G166" s="65"/>
    </row>
    <row r="167">
      <c r="A167" s="71"/>
      <c r="B167" s="11"/>
      <c r="E167" s="10"/>
      <c r="G167" s="65"/>
    </row>
    <row r="168">
      <c r="A168" s="71"/>
      <c r="B168" s="11"/>
      <c r="E168" s="10"/>
      <c r="G168" s="65"/>
    </row>
    <row r="169">
      <c r="A169" s="71"/>
      <c r="B169" s="11"/>
      <c r="E169" s="10"/>
      <c r="G169" s="65"/>
    </row>
    <row r="170">
      <c r="A170" s="71"/>
      <c r="B170" s="11"/>
      <c r="E170" s="10"/>
      <c r="G170" s="65"/>
    </row>
    <row r="171">
      <c r="A171" s="71"/>
      <c r="B171" s="11"/>
      <c r="E171" s="10"/>
      <c r="G171" s="65"/>
    </row>
    <row r="172">
      <c r="A172" s="71"/>
      <c r="B172" s="11"/>
      <c r="E172" s="10"/>
      <c r="G172" s="65"/>
    </row>
    <row r="173">
      <c r="A173" s="71"/>
      <c r="B173" s="11"/>
      <c r="E173" s="10"/>
      <c r="G173" s="65"/>
    </row>
    <row r="174">
      <c r="A174" s="71"/>
      <c r="B174" s="11"/>
      <c r="E174" s="10"/>
      <c r="G174" s="65"/>
    </row>
    <row r="175">
      <c r="A175" s="71"/>
      <c r="B175" s="11"/>
      <c r="E175" s="10"/>
      <c r="G175" s="65"/>
    </row>
    <row r="176">
      <c r="A176" s="71"/>
      <c r="B176" s="11"/>
      <c r="E176" s="10"/>
      <c r="G176" s="65"/>
    </row>
    <row r="177">
      <c r="A177" s="71"/>
      <c r="B177" s="11"/>
      <c r="E177" s="10"/>
      <c r="G177" s="65"/>
    </row>
    <row r="178">
      <c r="A178" s="71"/>
      <c r="B178" s="11"/>
      <c r="E178" s="10"/>
      <c r="G178" s="65"/>
    </row>
    <row r="179">
      <c r="A179" s="71"/>
      <c r="B179" s="11"/>
      <c r="E179" s="10"/>
      <c r="G179" s="65"/>
    </row>
    <row r="180">
      <c r="A180" s="71"/>
      <c r="B180" s="11"/>
      <c r="E180" s="10"/>
      <c r="G180" s="65"/>
    </row>
    <row r="181">
      <c r="A181" s="71"/>
      <c r="B181" s="11"/>
      <c r="E181" s="10"/>
      <c r="G181" s="65"/>
    </row>
    <row r="182">
      <c r="A182" s="71"/>
      <c r="B182" s="11"/>
      <c r="E182" s="10"/>
      <c r="G182" s="65"/>
    </row>
    <row r="183">
      <c r="A183" s="71"/>
      <c r="B183" s="11"/>
      <c r="E183" s="10"/>
      <c r="G183" s="65"/>
    </row>
    <row r="184">
      <c r="A184" s="71"/>
      <c r="B184" s="11"/>
      <c r="E184" s="10"/>
      <c r="G184" s="65"/>
    </row>
    <row r="185">
      <c r="A185" s="71"/>
      <c r="B185" s="11"/>
      <c r="E185" s="10"/>
      <c r="G185" s="65"/>
    </row>
    <row r="186">
      <c r="A186" s="71"/>
      <c r="B186" s="11"/>
      <c r="E186" s="10"/>
      <c r="G186" s="65"/>
    </row>
    <row r="187">
      <c r="A187" s="71"/>
      <c r="B187" s="11"/>
      <c r="E187" s="10"/>
      <c r="G187" s="65"/>
    </row>
    <row r="188">
      <c r="A188" s="71"/>
      <c r="B188" s="11"/>
      <c r="E188" s="10"/>
      <c r="G188" s="65"/>
    </row>
    <row r="189">
      <c r="A189" s="71"/>
      <c r="B189" s="11"/>
      <c r="E189" s="10"/>
      <c r="G189" s="65"/>
    </row>
    <row r="190">
      <c r="A190" s="71"/>
      <c r="B190" s="11"/>
      <c r="E190" s="10"/>
      <c r="G190" s="65"/>
    </row>
    <row r="191">
      <c r="A191" s="71"/>
      <c r="B191" s="11"/>
      <c r="E191" s="10"/>
      <c r="G191" s="65"/>
    </row>
    <row r="192">
      <c r="A192" s="71"/>
      <c r="B192" s="11"/>
      <c r="E192" s="10"/>
      <c r="G192" s="65"/>
    </row>
    <row r="193">
      <c r="A193" s="71"/>
      <c r="B193" s="11"/>
      <c r="E193" s="10"/>
      <c r="G193" s="65"/>
    </row>
    <row r="194">
      <c r="A194" s="71"/>
      <c r="B194" s="11"/>
      <c r="E194" s="10"/>
      <c r="G194" s="65"/>
    </row>
    <row r="195">
      <c r="A195" s="71"/>
      <c r="B195" s="11"/>
      <c r="E195" s="10"/>
      <c r="G195" s="65"/>
    </row>
    <row r="196">
      <c r="A196" s="71"/>
      <c r="B196" s="11"/>
      <c r="E196" s="10"/>
      <c r="G196" s="65"/>
    </row>
    <row r="197">
      <c r="A197" s="71"/>
      <c r="B197" s="11"/>
      <c r="E197" s="10"/>
      <c r="G197" s="65"/>
    </row>
    <row r="198">
      <c r="A198" s="71"/>
      <c r="B198" s="11"/>
      <c r="E198" s="10"/>
      <c r="G198" s="65"/>
    </row>
    <row r="199">
      <c r="A199" s="71"/>
      <c r="B199" s="11"/>
      <c r="E199" s="10"/>
      <c r="G199" s="65"/>
    </row>
    <row r="200">
      <c r="A200" s="71"/>
      <c r="B200" s="11"/>
      <c r="E200" s="10"/>
      <c r="G200" s="65"/>
    </row>
    <row r="201">
      <c r="A201" s="71"/>
      <c r="B201" s="11"/>
      <c r="E201" s="10"/>
      <c r="G201" s="65"/>
    </row>
    <row r="202">
      <c r="A202" s="71"/>
      <c r="B202" s="11"/>
      <c r="E202" s="10"/>
      <c r="G202" s="65"/>
    </row>
    <row r="203">
      <c r="A203" s="71"/>
      <c r="B203" s="11"/>
      <c r="E203" s="10"/>
      <c r="G203" s="65"/>
    </row>
    <row r="204">
      <c r="A204" s="71"/>
      <c r="B204" s="11"/>
      <c r="E204" s="10"/>
      <c r="G204" s="65"/>
    </row>
    <row r="205">
      <c r="A205" s="71"/>
      <c r="B205" s="11"/>
      <c r="E205" s="10"/>
      <c r="G205" s="65"/>
    </row>
    <row r="206">
      <c r="A206" s="71"/>
      <c r="B206" s="11"/>
      <c r="E206" s="10"/>
      <c r="G206" s="65"/>
    </row>
    <row r="207">
      <c r="A207" s="71"/>
      <c r="B207" s="11"/>
      <c r="E207" s="10"/>
      <c r="G207" s="65"/>
    </row>
    <row r="208">
      <c r="A208" s="71"/>
      <c r="B208" s="11"/>
      <c r="E208" s="10"/>
      <c r="G208" s="65"/>
    </row>
    <row r="209">
      <c r="A209" s="71"/>
      <c r="B209" s="11"/>
      <c r="E209" s="10"/>
      <c r="G209" s="65"/>
    </row>
    <row r="210">
      <c r="A210" s="71"/>
      <c r="B210" s="11"/>
      <c r="E210" s="10"/>
      <c r="G210" s="65"/>
    </row>
    <row r="211">
      <c r="A211" s="71"/>
      <c r="B211" s="11"/>
      <c r="E211" s="10"/>
      <c r="G211" s="65"/>
    </row>
    <row r="212">
      <c r="A212" s="71"/>
      <c r="B212" s="11"/>
      <c r="E212" s="10"/>
      <c r="G212" s="65"/>
    </row>
    <row r="213">
      <c r="A213" s="71"/>
      <c r="B213" s="11"/>
      <c r="E213" s="10"/>
      <c r="G213" s="65"/>
    </row>
    <row r="214">
      <c r="A214" s="71"/>
      <c r="B214" s="11"/>
      <c r="E214" s="10"/>
      <c r="G214" s="65"/>
    </row>
    <row r="215">
      <c r="A215" s="71"/>
      <c r="B215" s="11"/>
      <c r="E215" s="10"/>
      <c r="G215" s="65"/>
    </row>
    <row r="216">
      <c r="A216" s="71"/>
      <c r="B216" s="11"/>
      <c r="E216" s="10"/>
      <c r="G216" s="65"/>
    </row>
    <row r="217">
      <c r="A217" s="71"/>
      <c r="B217" s="11"/>
      <c r="E217" s="10"/>
      <c r="G217" s="65"/>
    </row>
    <row r="218">
      <c r="A218" s="71"/>
      <c r="B218" s="11"/>
      <c r="E218" s="10"/>
      <c r="G218" s="65"/>
    </row>
    <row r="219">
      <c r="A219" s="71"/>
      <c r="B219" s="11"/>
      <c r="E219" s="10"/>
      <c r="G219" s="65"/>
    </row>
    <row r="220">
      <c r="A220" s="71"/>
      <c r="B220" s="11"/>
      <c r="E220" s="10"/>
      <c r="G220" s="65"/>
    </row>
    <row r="221">
      <c r="A221" s="71"/>
      <c r="B221" s="11"/>
      <c r="E221" s="10"/>
      <c r="G221" s="65"/>
    </row>
    <row r="222">
      <c r="A222" s="71"/>
      <c r="B222" s="11"/>
      <c r="E222" s="10"/>
      <c r="G222" s="65"/>
    </row>
    <row r="223">
      <c r="A223" s="71"/>
      <c r="B223" s="11"/>
      <c r="E223" s="10"/>
      <c r="G223" s="65"/>
    </row>
    <row r="224">
      <c r="A224" s="71"/>
      <c r="B224" s="11"/>
      <c r="E224" s="10"/>
      <c r="G224" s="65"/>
    </row>
    <row r="225">
      <c r="A225" s="71"/>
      <c r="B225" s="11"/>
      <c r="E225" s="10"/>
      <c r="G225" s="65"/>
    </row>
    <row r="226">
      <c r="A226" s="71"/>
      <c r="B226" s="11"/>
      <c r="E226" s="10"/>
      <c r="G226" s="65"/>
    </row>
    <row r="227">
      <c r="A227" s="71"/>
      <c r="B227" s="11"/>
      <c r="E227" s="10"/>
      <c r="G227" s="65"/>
    </row>
    <row r="228">
      <c r="A228" s="71"/>
      <c r="B228" s="11"/>
      <c r="E228" s="10"/>
      <c r="G228" s="65"/>
    </row>
    <row r="229">
      <c r="A229" s="71"/>
      <c r="B229" s="11"/>
      <c r="E229" s="10"/>
      <c r="G229" s="65"/>
    </row>
    <row r="230">
      <c r="A230" s="71"/>
      <c r="B230" s="11"/>
      <c r="E230" s="10"/>
      <c r="G230" s="65"/>
    </row>
    <row r="231">
      <c r="A231" s="71"/>
      <c r="B231" s="11"/>
      <c r="E231" s="10"/>
      <c r="G231" s="65"/>
    </row>
    <row r="232">
      <c r="A232" s="71"/>
      <c r="B232" s="11"/>
      <c r="E232" s="10"/>
      <c r="G232" s="65"/>
    </row>
    <row r="233">
      <c r="A233" s="71"/>
      <c r="B233" s="11"/>
      <c r="E233" s="10"/>
      <c r="G233" s="65"/>
    </row>
    <row r="234">
      <c r="A234" s="71"/>
      <c r="B234" s="11"/>
      <c r="E234" s="10"/>
      <c r="G234" s="65"/>
    </row>
    <row r="235">
      <c r="A235" s="71"/>
      <c r="B235" s="11"/>
      <c r="E235" s="10"/>
      <c r="G235" s="65"/>
    </row>
    <row r="236">
      <c r="A236" s="71"/>
      <c r="B236" s="11"/>
      <c r="E236" s="10"/>
      <c r="G236" s="65"/>
    </row>
    <row r="237">
      <c r="A237" s="71"/>
      <c r="B237" s="11"/>
      <c r="E237" s="10"/>
      <c r="G237" s="65"/>
    </row>
    <row r="238">
      <c r="A238" s="71"/>
      <c r="B238" s="11"/>
      <c r="E238" s="10"/>
      <c r="G238" s="65"/>
    </row>
    <row r="239">
      <c r="A239" s="71"/>
      <c r="B239" s="11"/>
      <c r="E239" s="10"/>
      <c r="G239" s="65"/>
    </row>
    <row r="240">
      <c r="A240" s="71"/>
      <c r="B240" s="11"/>
      <c r="E240" s="10"/>
      <c r="G240" s="65"/>
    </row>
    <row r="241">
      <c r="A241" s="71"/>
      <c r="B241" s="11"/>
      <c r="E241" s="10"/>
      <c r="G241" s="65"/>
    </row>
    <row r="242">
      <c r="A242" s="71"/>
      <c r="B242" s="11"/>
      <c r="E242" s="10"/>
      <c r="G242" s="65"/>
    </row>
    <row r="243">
      <c r="A243" s="71"/>
      <c r="B243" s="11"/>
      <c r="E243" s="10"/>
      <c r="G243" s="65"/>
    </row>
    <row r="244">
      <c r="A244" s="71"/>
      <c r="B244" s="11"/>
      <c r="E244" s="10"/>
      <c r="G244" s="65"/>
    </row>
    <row r="245">
      <c r="A245" s="71"/>
      <c r="B245" s="11"/>
      <c r="E245" s="10"/>
      <c r="G245" s="65"/>
    </row>
    <row r="246">
      <c r="A246" s="71"/>
      <c r="B246" s="11"/>
      <c r="E246" s="10"/>
      <c r="G246" s="65"/>
    </row>
    <row r="247">
      <c r="A247" s="71"/>
      <c r="B247" s="11"/>
      <c r="E247" s="10"/>
      <c r="G247" s="65"/>
    </row>
    <row r="248">
      <c r="A248" s="71"/>
      <c r="B248" s="11"/>
      <c r="E248" s="10"/>
      <c r="G248" s="65"/>
    </row>
    <row r="249">
      <c r="A249" s="71"/>
      <c r="B249" s="11"/>
      <c r="E249" s="10"/>
      <c r="G249" s="65"/>
    </row>
    <row r="250">
      <c r="A250" s="71"/>
      <c r="B250" s="11"/>
      <c r="E250" s="10"/>
      <c r="G250" s="65"/>
    </row>
    <row r="251">
      <c r="A251" s="71"/>
      <c r="B251" s="11"/>
      <c r="E251" s="10"/>
      <c r="G251" s="65"/>
    </row>
    <row r="252">
      <c r="A252" s="71"/>
      <c r="B252" s="11"/>
      <c r="E252" s="10"/>
      <c r="G252" s="65"/>
    </row>
    <row r="253">
      <c r="A253" s="71"/>
      <c r="B253" s="11"/>
      <c r="E253" s="10"/>
      <c r="G253" s="65"/>
    </row>
    <row r="254">
      <c r="A254" s="71"/>
      <c r="B254" s="11"/>
      <c r="E254" s="10"/>
      <c r="G254" s="65"/>
    </row>
    <row r="255">
      <c r="A255" s="71"/>
      <c r="B255" s="11"/>
      <c r="E255" s="10"/>
      <c r="G255" s="65"/>
    </row>
    <row r="256">
      <c r="A256" s="71"/>
      <c r="B256" s="11"/>
      <c r="E256" s="10"/>
      <c r="G256" s="65"/>
    </row>
    <row r="257">
      <c r="A257" s="71"/>
      <c r="B257" s="11"/>
      <c r="E257" s="10"/>
      <c r="G257" s="65"/>
    </row>
    <row r="258">
      <c r="A258" s="71"/>
      <c r="B258" s="11"/>
      <c r="E258" s="10"/>
      <c r="G258" s="65"/>
    </row>
    <row r="259">
      <c r="A259" s="71"/>
      <c r="B259" s="11"/>
      <c r="E259" s="10"/>
      <c r="G259" s="65"/>
    </row>
    <row r="260">
      <c r="A260" s="71"/>
      <c r="B260" s="11"/>
      <c r="E260" s="10"/>
      <c r="G260" s="65"/>
    </row>
    <row r="261">
      <c r="A261" s="71"/>
      <c r="B261" s="11"/>
      <c r="E261" s="10"/>
      <c r="G261" s="65"/>
    </row>
    <row r="262">
      <c r="A262" s="71"/>
      <c r="B262" s="11"/>
      <c r="E262" s="10"/>
      <c r="G262" s="65"/>
    </row>
    <row r="263">
      <c r="A263" s="71"/>
      <c r="B263" s="11"/>
      <c r="E263" s="10"/>
      <c r="G263" s="65"/>
    </row>
    <row r="264">
      <c r="A264" s="71"/>
      <c r="B264" s="11"/>
      <c r="E264" s="10"/>
      <c r="G264" s="65"/>
    </row>
    <row r="265">
      <c r="A265" s="71"/>
      <c r="B265" s="11"/>
      <c r="E265" s="10"/>
      <c r="G265" s="65"/>
    </row>
    <row r="266">
      <c r="A266" s="71"/>
      <c r="B266" s="11"/>
      <c r="E266" s="10"/>
      <c r="G266" s="65"/>
    </row>
    <row r="267">
      <c r="A267" s="71"/>
      <c r="B267" s="11"/>
      <c r="E267" s="10"/>
      <c r="G267" s="65"/>
    </row>
    <row r="268">
      <c r="A268" s="71"/>
      <c r="B268" s="11"/>
      <c r="E268" s="10"/>
      <c r="G268" s="65"/>
    </row>
    <row r="269">
      <c r="A269" s="71"/>
      <c r="B269" s="11"/>
      <c r="E269" s="10"/>
      <c r="G269" s="65"/>
    </row>
    <row r="270">
      <c r="A270" s="71"/>
      <c r="B270" s="11"/>
      <c r="E270" s="10"/>
      <c r="G270" s="65"/>
    </row>
    <row r="271">
      <c r="A271" s="71"/>
      <c r="B271" s="11"/>
      <c r="E271" s="10"/>
      <c r="G271" s="65"/>
    </row>
    <row r="272">
      <c r="A272" s="71"/>
      <c r="B272" s="11"/>
      <c r="E272" s="10"/>
      <c r="G272" s="65"/>
    </row>
    <row r="273">
      <c r="A273" s="71"/>
      <c r="B273" s="11"/>
      <c r="E273" s="10"/>
      <c r="G273" s="65"/>
    </row>
    <row r="274">
      <c r="A274" s="71"/>
      <c r="B274" s="11"/>
      <c r="E274" s="10"/>
      <c r="G274" s="65"/>
    </row>
    <row r="275">
      <c r="A275" s="71"/>
      <c r="B275" s="11"/>
      <c r="E275" s="10"/>
      <c r="G275" s="65"/>
    </row>
    <row r="276">
      <c r="A276" s="71"/>
      <c r="B276" s="11"/>
      <c r="E276" s="10"/>
      <c r="G276" s="65"/>
    </row>
    <row r="277">
      <c r="A277" s="71"/>
      <c r="B277" s="11"/>
      <c r="E277" s="10"/>
      <c r="G277" s="65"/>
    </row>
    <row r="278">
      <c r="A278" s="71"/>
      <c r="B278" s="11"/>
      <c r="E278" s="10"/>
      <c r="G278" s="65"/>
    </row>
    <row r="279">
      <c r="A279" s="71"/>
      <c r="B279" s="11"/>
      <c r="E279" s="10"/>
      <c r="G279" s="65"/>
    </row>
    <row r="280">
      <c r="A280" s="71"/>
      <c r="B280" s="11"/>
      <c r="E280" s="10"/>
      <c r="G280" s="65"/>
    </row>
    <row r="281">
      <c r="A281" s="71"/>
      <c r="B281" s="11"/>
      <c r="E281" s="10"/>
      <c r="G281" s="65"/>
    </row>
    <row r="282">
      <c r="A282" s="71"/>
      <c r="B282" s="11"/>
      <c r="E282" s="10"/>
      <c r="G282" s="65"/>
    </row>
    <row r="283">
      <c r="A283" s="71"/>
      <c r="B283" s="11"/>
      <c r="E283" s="10"/>
      <c r="G283" s="65"/>
    </row>
    <row r="284">
      <c r="A284" s="71"/>
      <c r="B284" s="11"/>
      <c r="E284" s="10"/>
      <c r="G284" s="65"/>
    </row>
    <row r="285">
      <c r="A285" s="71"/>
      <c r="B285" s="11"/>
      <c r="E285" s="10"/>
      <c r="G285" s="65"/>
    </row>
    <row r="286">
      <c r="A286" s="71"/>
      <c r="B286" s="11"/>
      <c r="E286" s="10"/>
      <c r="G286" s="65"/>
    </row>
    <row r="287">
      <c r="A287" s="71"/>
      <c r="B287" s="11"/>
      <c r="E287" s="10"/>
      <c r="G287" s="65"/>
    </row>
    <row r="288">
      <c r="A288" s="71"/>
      <c r="B288" s="11"/>
      <c r="E288" s="10"/>
      <c r="G288" s="65"/>
    </row>
    <row r="289">
      <c r="A289" s="71"/>
      <c r="B289" s="11"/>
      <c r="E289" s="10"/>
      <c r="G289" s="65"/>
    </row>
    <row r="290">
      <c r="A290" s="71"/>
      <c r="B290" s="11"/>
      <c r="E290" s="10"/>
      <c r="G290" s="65"/>
    </row>
    <row r="291">
      <c r="A291" s="71"/>
      <c r="B291" s="11"/>
      <c r="E291" s="10"/>
      <c r="G291" s="65"/>
    </row>
    <row r="292">
      <c r="A292" s="71"/>
      <c r="B292" s="11"/>
      <c r="E292" s="10"/>
      <c r="G292" s="65"/>
    </row>
    <row r="293">
      <c r="A293" s="71"/>
      <c r="B293" s="11"/>
      <c r="E293" s="10"/>
      <c r="G293" s="65"/>
    </row>
    <row r="294">
      <c r="A294" s="71"/>
      <c r="B294" s="11"/>
      <c r="E294" s="10"/>
      <c r="G294" s="65"/>
    </row>
    <row r="295">
      <c r="A295" s="71"/>
      <c r="B295" s="11"/>
      <c r="E295" s="10"/>
      <c r="G295" s="65"/>
    </row>
    <row r="296">
      <c r="A296" s="71"/>
      <c r="B296" s="11"/>
      <c r="E296" s="10"/>
      <c r="G296" s="65"/>
    </row>
    <row r="297">
      <c r="A297" s="71"/>
      <c r="B297" s="11"/>
      <c r="E297" s="10"/>
      <c r="G297" s="65"/>
    </row>
    <row r="298">
      <c r="A298" s="71"/>
      <c r="B298" s="11"/>
      <c r="E298" s="10"/>
      <c r="G298" s="65"/>
    </row>
    <row r="299">
      <c r="A299" s="71"/>
      <c r="B299" s="11"/>
      <c r="E299" s="10"/>
      <c r="G299" s="65"/>
    </row>
    <row r="300">
      <c r="A300" s="71"/>
      <c r="B300" s="11"/>
      <c r="E300" s="10"/>
      <c r="G300" s="65"/>
    </row>
    <row r="301">
      <c r="A301" s="71"/>
      <c r="B301" s="11"/>
      <c r="E301" s="10"/>
      <c r="G301" s="65"/>
    </row>
    <row r="302">
      <c r="A302" s="71"/>
      <c r="B302" s="11"/>
      <c r="E302" s="10"/>
      <c r="G302" s="65"/>
    </row>
    <row r="303">
      <c r="A303" s="71"/>
      <c r="B303" s="11"/>
      <c r="E303" s="10"/>
      <c r="G303" s="65"/>
    </row>
    <row r="304">
      <c r="A304" s="71"/>
      <c r="B304" s="11"/>
      <c r="E304" s="10"/>
      <c r="G304" s="65"/>
    </row>
    <row r="305">
      <c r="A305" s="71"/>
      <c r="B305" s="11"/>
      <c r="E305" s="10"/>
      <c r="G305" s="65"/>
    </row>
    <row r="306">
      <c r="A306" s="71"/>
      <c r="B306" s="11"/>
      <c r="E306" s="10"/>
      <c r="G306" s="65"/>
    </row>
    <row r="307">
      <c r="A307" s="71"/>
      <c r="B307" s="11"/>
      <c r="E307" s="10"/>
      <c r="G307" s="65"/>
    </row>
    <row r="308">
      <c r="A308" s="71"/>
      <c r="B308" s="11"/>
      <c r="E308" s="10"/>
      <c r="G308" s="65"/>
    </row>
    <row r="309">
      <c r="A309" s="71"/>
      <c r="B309" s="11"/>
      <c r="E309" s="10"/>
      <c r="G309" s="65"/>
    </row>
    <row r="310">
      <c r="A310" s="71"/>
      <c r="B310" s="11"/>
      <c r="E310" s="10"/>
      <c r="G310" s="65"/>
    </row>
    <row r="311">
      <c r="A311" s="71"/>
      <c r="B311" s="11"/>
      <c r="E311" s="10"/>
      <c r="G311" s="65"/>
    </row>
    <row r="312">
      <c r="A312" s="71"/>
      <c r="B312" s="11"/>
      <c r="E312" s="10"/>
      <c r="G312" s="65"/>
    </row>
    <row r="313">
      <c r="A313" s="71"/>
      <c r="B313" s="11"/>
      <c r="E313" s="10"/>
      <c r="G313" s="65"/>
    </row>
    <row r="314">
      <c r="A314" s="71"/>
      <c r="B314" s="11"/>
      <c r="E314" s="10"/>
      <c r="G314" s="65"/>
    </row>
    <row r="315">
      <c r="A315" s="71"/>
      <c r="B315" s="11"/>
      <c r="E315" s="10"/>
      <c r="G315" s="65"/>
    </row>
    <row r="316">
      <c r="A316" s="71"/>
      <c r="B316" s="11"/>
      <c r="E316" s="10"/>
      <c r="G316" s="65"/>
    </row>
    <row r="317">
      <c r="A317" s="71"/>
      <c r="B317" s="11"/>
      <c r="E317" s="10"/>
      <c r="G317" s="65"/>
    </row>
    <row r="318">
      <c r="A318" s="71"/>
      <c r="B318" s="11"/>
      <c r="E318" s="10"/>
      <c r="G318" s="65"/>
    </row>
    <row r="319">
      <c r="A319" s="71"/>
      <c r="B319" s="11"/>
      <c r="E319" s="10"/>
      <c r="G319" s="65"/>
    </row>
    <row r="320">
      <c r="A320" s="71"/>
      <c r="B320" s="11"/>
      <c r="E320" s="10"/>
      <c r="G320" s="65"/>
    </row>
    <row r="321">
      <c r="A321" s="71"/>
      <c r="B321" s="11"/>
      <c r="E321" s="10"/>
      <c r="G321" s="65"/>
    </row>
    <row r="322">
      <c r="A322" s="71"/>
      <c r="B322" s="11"/>
      <c r="E322" s="10"/>
      <c r="G322" s="65"/>
    </row>
    <row r="323">
      <c r="A323" s="71"/>
      <c r="B323" s="11"/>
      <c r="E323" s="10"/>
      <c r="G323" s="65"/>
    </row>
    <row r="324">
      <c r="A324" s="71"/>
      <c r="B324" s="11"/>
      <c r="E324" s="10"/>
      <c r="G324" s="65"/>
    </row>
    <row r="325">
      <c r="A325" s="71"/>
      <c r="B325" s="11"/>
      <c r="E325" s="10"/>
      <c r="G325" s="65"/>
    </row>
    <row r="326">
      <c r="A326" s="71"/>
      <c r="B326" s="11"/>
      <c r="E326" s="10"/>
      <c r="G326" s="65"/>
    </row>
    <row r="327">
      <c r="A327" s="71"/>
      <c r="B327" s="11"/>
      <c r="E327" s="10"/>
      <c r="G327" s="65"/>
    </row>
    <row r="328">
      <c r="A328" s="71"/>
      <c r="B328" s="11"/>
      <c r="E328" s="10"/>
      <c r="G328" s="65"/>
    </row>
    <row r="329">
      <c r="A329" s="71"/>
      <c r="B329" s="11"/>
      <c r="E329" s="10"/>
      <c r="G329" s="65"/>
    </row>
    <row r="330">
      <c r="A330" s="71"/>
      <c r="B330" s="11"/>
      <c r="E330" s="10"/>
      <c r="G330" s="65"/>
    </row>
    <row r="331">
      <c r="A331" s="71"/>
      <c r="B331" s="11"/>
      <c r="E331" s="10"/>
      <c r="G331" s="65"/>
    </row>
    <row r="332">
      <c r="A332" s="71"/>
      <c r="B332" s="11"/>
      <c r="E332" s="10"/>
      <c r="G332" s="65"/>
    </row>
    <row r="333">
      <c r="A333" s="71"/>
      <c r="B333" s="11"/>
      <c r="E333" s="10"/>
      <c r="G333" s="65"/>
    </row>
    <row r="334">
      <c r="A334" s="71"/>
      <c r="B334" s="11"/>
      <c r="E334" s="10"/>
      <c r="G334" s="65"/>
    </row>
    <row r="335">
      <c r="A335" s="71"/>
      <c r="B335" s="11"/>
      <c r="E335" s="10"/>
      <c r="G335" s="65"/>
    </row>
    <row r="336">
      <c r="A336" s="71"/>
      <c r="B336" s="11"/>
      <c r="E336" s="10"/>
      <c r="G336" s="65"/>
    </row>
    <row r="337">
      <c r="A337" s="71"/>
      <c r="B337" s="11"/>
      <c r="E337" s="10"/>
      <c r="G337" s="65"/>
    </row>
    <row r="338">
      <c r="A338" s="71"/>
      <c r="B338" s="11"/>
      <c r="E338" s="10"/>
      <c r="G338" s="65"/>
    </row>
    <row r="339">
      <c r="A339" s="71"/>
      <c r="B339" s="11"/>
      <c r="E339" s="10"/>
      <c r="G339" s="65"/>
    </row>
    <row r="340">
      <c r="A340" s="71"/>
      <c r="B340" s="11"/>
      <c r="E340" s="10"/>
      <c r="G340" s="65"/>
    </row>
    <row r="341">
      <c r="A341" s="71"/>
      <c r="B341" s="11"/>
      <c r="E341" s="10"/>
      <c r="G341" s="65"/>
    </row>
    <row r="342">
      <c r="A342" s="71"/>
      <c r="B342" s="11"/>
      <c r="E342" s="10"/>
      <c r="G342" s="65"/>
    </row>
    <row r="343">
      <c r="A343" s="71"/>
      <c r="B343" s="11"/>
      <c r="E343" s="10"/>
      <c r="G343" s="65"/>
    </row>
    <row r="344">
      <c r="A344" s="71"/>
      <c r="B344" s="11"/>
      <c r="E344" s="10"/>
      <c r="G344" s="65"/>
    </row>
    <row r="345">
      <c r="A345" s="71"/>
      <c r="B345" s="11"/>
      <c r="E345" s="10"/>
      <c r="G345" s="65"/>
    </row>
    <row r="346">
      <c r="A346" s="71"/>
      <c r="B346" s="11"/>
      <c r="E346" s="10"/>
      <c r="G346" s="65"/>
    </row>
    <row r="347">
      <c r="A347" s="71"/>
      <c r="B347" s="11"/>
      <c r="E347" s="10"/>
      <c r="G347" s="65"/>
    </row>
    <row r="348">
      <c r="A348" s="71"/>
      <c r="B348" s="11"/>
      <c r="E348" s="10"/>
      <c r="G348" s="65"/>
    </row>
    <row r="349">
      <c r="A349" s="71"/>
      <c r="B349" s="11"/>
      <c r="E349" s="10"/>
      <c r="G349" s="65"/>
    </row>
    <row r="350">
      <c r="A350" s="71"/>
      <c r="B350" s="11"/>
      <c r="E350" s="10"/>
      <c r="G350" s="65"/>
    </row>
    <row r="351">
      <c r="A351" s="71"/>
      <c r="B351" s="11"/>
      <c r="E351" s="10"/>
      <c r="G351" s="65"/>
    </row>
    <row r="352">
      <c r="A352" s="71"/>
      <c r="B352" s="11"/>
      <c r="E352" s="10"/>
      <c r="G352" s="65"/>
    </row>
    <row r="353">
      <c r="A353" s="71"/>
      <c r="B353" s="11"/>
      <c r="E353" s="10"/>
      <c r="G353" s="65"/>
    </row>
    <row r="354">
      <c r="A354" s="71"/>
      <c r="B354" s="11"/>
      <c r="E354" s="10"/>
      <c r="G354" s="65"/>
    </row>
    <row r="355">
      <c r="A355" s="71"/>
      <c r="B355" s="11"/>
      <c r="E355" s="10"/>
      <c r="G355" s="65"/>
    </row>
    <row r="356">
      <c r="A356" s="71"/>
      <c r="B356" s="11"/>
      <c r="E356" s="10"/>
      <c r="G356" s="65"/>
    </row>
    <row r="357">
      <c r="A357" s="71"/>
      <c r="B357" s="11"/>
      <c r="E357" s="10"/>
      <c r="G357" s="65"/>
    </row>
    <row r="358">
      <c r="A358" s="71"/>
      <c r="B358" s="11"/>
      <c r="E358" s="10"/>
      <c r="G358" s="65"/>
    </row>
    <row r="359">
      <c r="A359" s="71"/>
      <c r="B359" s="11"/>
      <c r="E359" s="10"/>
      <c r="G359" s="65"/>
    </row>
    <row r="360">
      <c r="A360" s="71"/>
      <c r="B360" s="11"/>
      <c r="E360" s="10"/>
      <c r="G360" s="65"/>
    </row>
    <row r="361">
      <c r="A361" s="71"/>
      <c r="B361" s="11"/>
      <c r="E361" s="10"/>
      <c r="G361" s="65"/>
    </row>
    <row r="362">
      <c r="A362" s="71"/>
      <c r="B362" s="11"/>
      <c r="E362" s="10"/>
      <c r="G362" s="65"/>
    </row>
    <row r="363">
      <c r="A363" s="71"/>
      <c r="B363" s="11"/>
      <c r="E363" s="10"/>
      <c r="G363" s="65"/>
    </row>
    <row r="364">
      <c r="A364" s="71"/>
      <c r="B364" s="11"/>
      <c r="E364" s="10"/>
      <c r="G364" s="65"/>
    </row>
    <row r="365">
      <c r="A365" s="71"/>
      <c r="B365" s="11"/>
      <c r="E365" s="10"/>
      <c r="G365" s="65"/>
    </row>
    <row r="366">
      <c r="A366" s="71"/>
      <c r="B366" s="11"/>
      <c r="E366" s="10"/>
      <c r="G366" s="65"/>
    </row>
    <row r="367">
      <c r="A367" s="71"/>
      <c r="B367" s="11"/>
      <c r="E367" s="10"/>
      <c r="G367" s="65"/>
    </row>
    <row r="368">
      <c r="A368" s="71"/>
      <c r="B368" s="11"/>
      <c r="E368" s="10"/>
      <c r="G368" s="65"/>
    </row>
    <row r="369">
      <c r="A369" s="71"/>
      <c r="B369" s="11"/>
      <c r="E369" s="10"/>
      <c r="G369" s="65"/>
    </row>
    <row r="370">
      <c r="A370" s="71"/>
      <c r="B370" s="11"/>
      <c r="E370" s="10"/>
      <c r="G370" s="65"/>
    </row>
    <row r="371">
      <c r="A371" s="71"/>
      <c r="B371" s="11"/>
      <c r="E371" s="10"/>
      <c r="G371" s="65"/>
    </row>
    <row r="372">
      <c r="A372" s="71"/>
      <c r="B372" s="11"/>
      <c r="E372" s="10"/>
      <c r="G372" s="65"/>
    </row>
    <row r="373">
      <c r="A373" s="71"/>
      <c r="B373" s="11"/>
      <c r="E373" s="10"/>
      <c r="G373" s="65"/>
    </row>
    <row r="374">
      <c r="A374" s="71"/>
      <c r="B374" s="11"/>
      <c r="E374" s="10"/>
      <c r="G374" s="65"/>
    </row>
    <row r="375">
      <c r="A375" s="71"/>
      <c r="B375" s="11"/>
      <c r="E375" s="10"/>
      <c r="G375" s="65"/>
    </row>
    <row r="376">
      <c r="A376" s="71"/>
      <c r="B376" s="11"/>
      <c r="E376" s="10"/>
      <c r="G376" s="65"/>
    </row>
    <row r="377">
      <c r="A377" s="71"/>
      <c r="B377" s="11"/>
      <c r="E377" s="10"/>
      <c r="G377" s="65"/>
    </row>
    <row r="378">
      <c r="A378" s="71"/>
      <c r="B378" s="11"/>
      <c r="E378" s="10"/>
      <c r="G378" s="65"/>
    </row>
    <row r="379">
      <c r="A379" s="71"/>
      <c r="B379" s="11"/>
      <c r="E379" s="10"/>
      <c r="G379" s="65"/>
    </row>
    <row r="380">
      <c r="A380" s="71"/>
      <c r="B380" s="11"/>
      <c r="E380" s="10"/>
      <c r="G380" s="65"/>
    </row>
    <row r="381">
      <c r="A381" s="71"/>
      <c r="B381" s="11"/>
      <c r="E381" s="10"/>
      <c r="G381" s="65"/>
    </row>
    <row r="382">
      <c r="A382" s="71"/>
      <c r="B382" s="11"/>
      <c r="E382" s="10"/>
      <c r="G382" s="65"/>
    </row>
    <row r="383">
      <c r="A383" s="71"/>
      <c r="B383" s="11"/>
      <c r="E383" s="10"/>
      <c r="G383" s="65"/>
    </row>
    <row r="384">
      <c r="A384" s="71"/>
      <c r="B384" s="11"/>
      <c r="E384" s="10"/>
      <c r="G384" s="65"/>
    </row>
    <row r="385">
      <c r="A385" s="71"/>
      <c r="B385" s="11"/>
      <c r="E385" s="10"/>
      <c r="G385" s="65"/>
    </row>
    <row r="386">
      <c r="A386" s="71"/>
      <c r="B386" s="11"/>
      <c r="E386" s="10"/>
      <c r="G386" s="65"/>
    </row>
    <row r="387">
      <c r="A387" s="71"/>
      <c r="B387" s="11"/>
      <c r="E387" s="10"/>
      <c r="G387" s="65"/>
    </row>
    <row r="388">
      <c r="A388" s="71"/>
      <c r="B388" s="11"/>
      <c r="E388" s="10"/>
      <c r="G388" s="65"/>
    </row>
    <row r="389">
      <c r="A389" s="71"/>
      <c r="B389" s="11"/>
      <c r="E389" s="10"/>
      <c r="G389" s="65"/>
    </row>
    <row r="390">
      <c r="A390" s="71"/>
      <c r="B390" s="11"/>
      <c r="E390" s="10"/>
      <c r="G390" s="65"/>
    </row>
    <row r="391">
      <c r="A391" s="71"/>
      <c r="B391" s="11"/>
      <c r="E391" s="10"/>
      <c r="G391" s="65"/>
    </row>
    <row r="392">
      <c r="A392" s="71"/>
      <c r="B392" s="11"/>
      <c r="E392" s="10"/>
      <c r="G392" s="65"/>
    </row>
    <row r="393">
      <c r="A393" s="71"/>
      <c r="B393" s="11"/>
      <c r="E393" s="10"/>
      <c r="G393" s="65"/>
    </row>
    <row r="394">
      <c r="A394" s="71"/>
      <c r="B394" s="11"/>
      <c r="E394" s="10"/>
      <c r="G394" s="65"/>
    </row>
    <row r="395">
      <c r="A395" s="71"/>
      <c r="B395" s="11"/>
      <c r="E395" s="10"/>
      <c r="G395" s="65"/>
    </row>
    <row r="396">
      <c r="A396" s="71"/>
      <c r="B396" s="11"/>
      <c r="E396" s="10"/>
      <c r="G396" s="65"/>
    </row>
    <row r="397">
      <c r="A397" s="71"/>
      <c r="B397" s="11"/>
      <c r="E397" s="10"/>
      <c r="G397" s="65"/>
    </row>
    <row r="398">
      <c r="A398" s="71"/>
      <c r="B398" s="11"/>
      <c r="E398" s="10"/>
      <c r="G398" s="65"/>
    </row>
    <row r="399">
      <c r="A399" s="71"/>
      <c r="B399" s="11"/>
      <c r="E399" s="10"/>
      <c r="G399" s="65"/>
    </row>
    <row r="400">
      <c r="A400" s="71"/>
      <c r="B400" s="11"/>
      <c r="E400" s="10"/>
      <c r="G400" s="65"/>
    </row>
    <row r="401">
      <c r="A401" s="71"/>
      <c r="B401" s="11"/>
      <c r="E401" s="10"/>
      <c r="G401" s="65"/>
    </row>
    <row r="402">
      <c r="A402" s="71"/>
      <c r="B402" s="11"/>
      <c r="E402" s="10"/>
      <c r="G402" s="65"/>
    </row>
    <row r="403">
      <c r="A403" s="71"/>
      <c r="B403" s="11"/>
      <c r="E403" s="10"/>
      <c r="G403" s="65"/>
    </row>
    <row r="404">
      <c r="A404" s="71"/>
      <c r="B404" s="11"/>
      <c r="E404" s="10"/>
      <c r="G404" s="65"/>
    </row>
    <row r="405">
      <c r="A405" s="71"/>
      <c r="B405" s="11"/>
      <c r="E405" s="10"/>
      <c r="G405" s="65"/>
    </row>
    <row r="406">
      <c r="A406" s="71"/>
      <c r="B406" s="11"/>
      <c r="E406" s="10"/>
      <c r="G406" s="65"/>
    </row>
    <row r="407">
      <c r="A407" s="71"/>
      <c r="B407" s="11"/>
      <c r="E407" s="10"/>
      <c r="G407" s="65"/>
    </row>
    <row r="408">
      <c r="A408" s="71"/>
      <c r="B408" s="11"/>
      <c r="E408" s="10"/>
      <c r="G408" s="65"/>
    </row>
    <row r="409">
      <c r="A409" s="71"/>
      <c r="B409" s="11"/>
      <c r="E409" s="10"/>
      <c r="G409" s="65"/>
    </row>
    <row r="410">
      <c r="A410" s="71"/>
      <c r="B410" s="11"/>
      <c r="E410" s="10"/>
      <c r="G410" s="65"/>
    </row>
    <row r="411">
      <c r="A411" s="71"/>
      <c r="B411" s="11"/>
      <c r="E411" s="10"/>
      <c r="G411" s="65"/>
    </row>
    <row r="412">
      <c r="A412" s="71"/>
      <c r="B412" s="11"/>
      <c r="E412" s="10"/>
      <c r="G412" s="65"/>
    </row>
    <row r="413">
      <c r="A413" s="71"/>
      <c r="B413" s="11"/>
      <c r="E413" s="10"/>
      <c r="G413" s="65"/>
    </row>
    <row r="414">
      <c r="A414" s="71"/>
      <c r="B414" s="11"/>
      <c r="E414" s="10"/>
      <c r="G414" s="65"/>
    </row>
    <row r="415">
      <c r="A415" s="71"/>
      <c r="B415" s="11"/>
      <c r="E415" s="10"/>
      <c r="G415" s="65"/>
    </row>
    <row r="416">
      <c r="A416" s="71"/>
      <c r="B416" s="11"/>
      <c r="E416" s="10"/>
      <c r="G416" s="65"/>
    </row>
    <row r="417">
      <c r="A417" s="71"/>
      <c r="B417" s="11"/>
      <c r="E417" s="10"/>
      <c r="G417" s="65"/>
    </row>
    <row r="418">
      <c r="A418" s="71"/>
      <c r="B418" s="11"/>
      <c r="E418" s="10"/>
      <c r="G418" s="65"/>
    </row>
    <row r="419">
      <c r="A419" s="71"/>
      <c r="B419" s="11"/>
      <c r="E419" s="10"/>
      <c r="G419" s="65"/>
    </row>
    <row r="420">
      <c r="A420" s="71"/>
      <c r="B420" s="11"/>
      <c r="E420" s="10"/>
      <c r="G420" s="65"/>
    </row>
    <row r="421">
      <c r="A421" s="71"/>
      <c r="B421" s="11"/>
      <c r="E421" s="10"/>
      <c r="G421" s="65"/>
    </row>
    <row r="422">
      <c r="A422" s="71"/>
      <c r="B422" s="11"/>
      <c r="E422" s="10"/>
      <c r="G422" s="65"/>
    </row>
    <row r="423">
      <c r="A423" s="71"/>
      <c r="B423" s="11"/>
      <c r="E423" s="10"/>
      <c r="G423" s="65"/>
    </row>
    <row r="424">
      <c r="A424" s="71"/>
      <c r="B424" s="11"/>
      <c r="E424" s="10"/>
      <c r="G424" s="65"/>
    </row>
    <row r="425">
      <c r="A425" s="71"/>
      <c r="B425" s="11"/>
      <c r="E425" s="10"/>
      <c r="G425" s="65"/>
    </row>
    <row r="426">
      <c r="A426" s="71"/>
      <c r="B426" s="11"/>
      <c r="E426" s="10"/>
      <c r="G426" s="65"/>
    </row>
    <row r="427">
      <c r="A427" s="71"/>
      <c r="B427" s="11"/>
      <c r="E427" s="10"/>
      <c r="G427" s="65"/>
    </row>
    <row r="428">
      <c r="A428" s="71"/>
      <c r="B428" s="11"/>
      <c r="E428" s="10"/>
      <c r="G428" s="65"/>
    </row>
    <row r="429">
      <c r="A429" s="71"/>
      <c r="B429" s="11"/>
      <c r="E429" s="10"/>
      <c r="G429" s="65"/>
    </row>
    <row r="430">
      <c r="A430" s="71"/>
      <c r="B430" s="11"/>
      <c r="E430" s="10"/>
      <c r="G430" s="65"/>
    </row>
    <row r="431">
      <c r="A431" s="71"/>
      <c r="B431" s="11"/>
      <c r="E431" s="10"/>
      <c r="G431" s="65"/>
    </row>
    <row r="432">
      <c r="A432" s="71"/>
      <c r="B432" s="11"/>
      <c r="E432" s="10"/>
      <c r="G432" s="65"/>
    </row>
    <row r="433">
      <c r="A433" s="71"/>
      <c r="B433" s="11"/>
      <c r="E433" s="10"/>
      <c r="G433" s="65"/>
    </row>
    <row r="434">
      <c r="A434" s="71"/>
      <c r="B434" s="11"/>
      <c r="E434" s="10"/>
      <c r="G434" s="65"/>
    </row>
    <row r="435">
      <c r="A435" s="71"/>
      <c r="B435" s="11"/>
      <c r="E435" s="10"/>
      <c r="G435" s="65"/>
    </row>
    <row r="436">
      <c r="A436" s="71"/>
      <c r="B436" s="11"/>
      <c r="E436" s="10"/>
      <c r="G436" s="65"/>
    </row>
    <row r="437">
      <c r="A437" s="71"/>
      <c r="B437" s="11"/>
      <c r="E437" s="10"/>
      <c r="G437" s="65"/>
    </row>
    <row r="438">
      <c r="A438" s="71"/>
      <c r="B438" s="11"/>
      <c r="E438" s="10"/>
      <c r="G438" s="65"/>
    </row>
    <row r="439">
      <c r="A439" s="71"/>
      <c r="B439" s="11"/>
      <c r="E439" s="10"/>
      <c r="G439" s="65"/>
    </row>
    <row r="440">
      <c r="A440" s="71"/>
      <c r="B440" s="11"/>
      <c r="E440" s="10"/>
      <c r="G440" s="65"/>
    </row>
    <row r="441">
      <c r="A441" s="71"/>
      <c r="B441" s="11"/>
      <c r="E441" s="10"/>
      <c r="G441" s="65"/>
    </row>
    <row r="442">
      <c r="A442" s="71"/>
      <c r="B442" s="11"/>
      <c r="E442" s="10"/>
      <c r="G442" s="65"/>
    </row>
    <row r="443">
      <c r="A443" s="71"/>
      <c r="B443" s="11"/>
      <c r="E443" s="10"/>
      <c r="G443" s="65"/>
    </row>
    <row r="444">
      <c r="A444" s="71"/>
      <c r="B444" s="11"/>
      <c r="E444" s="10"/>
      <c r="G444" s="65"/>
    </row>
    <row r="445">
      <c r="A445" s="71"/>
      <c r="B445" s="11"/>
      <c r="E445" s="10"/>
      <c r="G445" s="65"/>
    </row>
    <row r="446">
      <c r="A446" s="71"/>
      <c r="B446" s="11"/>
      <c r="E446" s="10"/>
      <c r="G446" s="65"/>
    </row>
    <row r="447">
      <c r="A447" s="71"/>
      <c r="B447" s="11"/>
      <c r="E447" s="10"/>
      <c r="G447" s="65"/>
    </row>
    <row r="448">
      <c r="A448" s="71"/>
      <c r="B448" s="11"/>
      <c r="E448" s="10"/>
      <c r="G448" s="65"/>
    </row>
    <row r="449">
      <c r="A449" s="71"/>
      <c r="B449" s="11"/>
      <c r="E449" s="10"/>
      <c r="G449" s="65"/>
    </row>
    <row r="450">
      <c r="A450" s="71"/>
      <c r="B450" s="11"/>
      <c r="E450" s="10"/>
      <c r="G450" s="65"/>
    </row>
    <row r="451">
      <c r="A451" s="71"/>
      <c r="B451" s="11"/>
      <c r="E451" s="10"/>
      <c r="G451" s="65"/>
    </row>
    <row r="452">
      <c r="A452" s="71"/>
      <c r="B452" s="11"/>
      <c r="E452" s="10"/>
      <c r="G452" s="65"/>
    </row>
    <row r="453">
      <c r="A453" s="71"/>
      <c r="B453" s="11"/>
      <c r="E453" s="10"/>
      <c r="G453" s="65"/>
    </row>
    <row r="454">
      <c r="A454" s="71"/>
      <c r="B454" s="11"/>
      <c r="E454" s="10"/>
      <c r="G454" s="65"/>
    </row>
    <row r="455">
      <c r="A455" s="71"/>
      <c r="B455" s="11"/>
      <c r="E455" s="10"/>
      <c r="G455" s="65"/>
    </row>
    <row r="456">
      <c r="A456" s="71"/>
      <c r="B456" s="11"/>
      <c r="E456" s="10"/>
      <c r="G456" s="65"/>
    </row>
    <row r="457">
      <c r="A457" s="71"/>
      <c r="B457" s="11"/>
      <c r="E457" s="10"/>
      <c r="G457" s="65"/>
    </row>
    <row r="458">
      <c r="A458" s="71"/>
      <c r="B458" s="11"/>
      <c r="E458" s="10"/>
      <c r="G458" s="65"/>
    </row>
    <row r="459">
      <c r="A459" s="71"/>
      <c r="B459" s="11"/>
      <c r="E459" s="10"/>
      <c r="G459" s="65"/>
    </row>
    <row r="460">
      <c r="A460" s="71"/>
      <c r="B460" s="11"/>
      <c r="E460" s="10"/>
      <c r="G460" s="65"/>
    </row>
    <row r="461">
      <c r="A461" s="71"/>
      <c r="B461" s="11"/>
      <c r="E461" s="10"/>
      <c r="G461" s="65"/>
    </row>
    <row r="462">
      <c r="A462" s="71"/>
      <c r="B462" s="11"/>
      <c r="E462" s="10"/>
      <c r="G462" s="65"/>
    </row>
    <row r="463">
      <c r="A463" s="71"/>
      <c r="B463" s="11"/>
      <c r="E463" s="10"/>
      <c r="G463" s="65"/>
    </row>
    <row r="464">
      <c r="A464" s="71"/>
      <c r="B464" s="11"/>
      <c r="E464" s="10"/>
      <c r="G464" s="65"/>
    </row>
    <row r="465">
      <c r="A465" s="71"/>
      <c r="B465" s="11"/>
      <c r="E465" s="10"/>
      <c r="G465" s="65"/>
    </row>
    <row r="466">
      <c r="A466" s="71"/>
      <c r="B466" s="11"/>
      <c r="E466" s="10"/>
      <c r="G466" s="65"/>
    </row>
    <row r="467">
      <c r="A467" s="71"/>
      <c r="B467" s="11"/>
      <c r="E467" s="10"/>
      <c r="G467" s="65"/>
    </row>
    <row r="468">
      <c r="A468" s="71"/>
      <c r="B468" s="11"/>
      <c r="E468" s="10"/>
      <c r="G468" s="65"/>
    </row>
    <row r="469">
      <c r="A469" s="71"/>
      <c r="B469" s="11"/>
      <c r="E469" s="10"/>
      <c r="G469" s="65"/>
    </row>
    <row r="470">
      <c r="A470" s="71"/>
      <c r="B470" s="11"/>
      <c r="E470" s="10"/>
      <c r="G470" s="65"/>
    </row>
    <row r="471">
      <c r="A471" s="71"/>
      <c r="B471" s="11"/>
      <c r="E471" s="10"/>
      <c r="G471" s="65"/>
    </row>
    <row r="472">
      <c r="A472" s="71"/>
      <c r="B472" s="11"/>
      <c r="E472" s="10"/>
      <c r="G472" s="65"/>
    </row>
    <row r="473">
      <c r="A473" s="71"/>
      <c r="B473" s="11"/>
      <c r="E473" s="10"/>
      <c r="G473" s="65"/>
    </row>
    <row r="474">
      <c r="A474" s="71"/>
      <c r="B474" s="11"/>
      <c r="E474" s="10"/>
      <c r="G474" s="65"/>
    </row>
    <row r="475">
      <c r="A475" s="71"/>
      <c r="B475" s="11"/>
      <c r="E475" s="10"/>
      <c r="G475" s="65"/>
    </row>
    <row r="476">
      <c r="A476" s="71"/>
      <c r="B476" s="11"/>
      <c r="E476" s="10"/>
      <c r="G476" s="65"/>
    </row>
    <row r="477">
      <c r="A477" s="71"/>
      <c r="B477" s="11"/>
      <c r="E477" s="10"/>
      <c r="G477" s="65"/>
    </row>
    <row r="478">
      <c r="A478" s="71"/>
      <c r="B478" s="11"/>
      <c r="E478" s="10"/>
      <c r="G478" s="65"/>
    </row>
    <row r="479">
      <c r="A479" s="71"/>
      <c r="B479" s="11"/>
      <c r="E479" s="10"/>
      <c r="G479" s="65"/>
    </row>
    <row r="480">
      <c r="A480" s="71"/>
      <c r="B480" s="11"/>
      <c r="E480" s="10"/>
      <c r="G480" s="65"/>
    </row>
    <row r="481">
      <c r="A481" s="71"/>
      <c r="B481" s="11"/>
      <c r="E481" s="10"/>
      <c r="G481" s="65"/>
    </row>
    <row r="482">
      <c r="A482" s="71"/>
      <c r="B482" s="11"/>
      <c r="E482" s="10"/>
      <c r="G482" s="65"/>
    </row>
    <row r="483">
      <c r="A483" s="71"/>
      <c r="B483" s="11"/>
      <c r="E483" s="10"/>
      <c r="G483" s="65"/>
    </row>
    <row r="484">
      <c r="A484" s="71"/>
      <c r="B484" s="11"/>
      <c r="E484" s="10"/>
      <c r="G484" s="65"/>
    </row>
    <row r="485">
      <c r="A485" s="71"/>
      <c r="B485" s="11"/>
      <c r="E485" s="10"/>
      <c r="G485" s="65"/>
    </row>
    <row r="486">
      <c r="A486" s="71"/>
      <c r="B486" s="11"/>
      <c r="E486" s="10"/>
      <c r="G486" s="65"/>
    </row>
    <row r="487">
      <c r="A487" s="71"/>
      <c r="B487" s="11"/>
      <c r="E487" s="10"/>
      <c r="G487" s="65"/>
    </row>
    <row r="488">
      <c r="A488" s="71"/>
      <c r="B488" s="11"/>
      <c r="E488" s="10"/>
      <c r="G488" s="65"/>
    </row>
    <row r="489">
      <c r="A489" s="71"/>
      <c r="B489" s="11"/>
      <c r="E489" s="10"/>
      <c r="G489" s="65"/>
    </row>
    <row r="490">
      <c r="A490" s="71"/>
      <c r="B490" s="11"/>
      <c r="E490" s="10"/>
      <c r="G490" s="65"/>
    </row>
    <row r="491">
      <c r="A491" s="71"/>
      <c r="B491" s="11"/>
      <c r="E491" s="10"/>
      <c r="G491" s="65"/>
    </row>
    <row r="492">
      <c r="A492" s="71"/>
      <c r="B492" s="11"/>
      <c r="E492" s="10"/>
      <c r="G492" s="65"/>
    </row>
    <row r="493">
      <c r="A493" s="71"/>
      <c r="B493" s="11"/>
      <c r="E493" s="10"/>
      <c r="G493" s="65"/>
    </row>
    <row r="494">
      <c r="A494" s="71"/>
      <c r="B494" s="11"/>
      <c r="E494" s="10"/>
      <c r="G494" s="65"/>
    </row>
    <row r="495">
      <c r="A495" s="71"/>
      <c r="B495" s="11"/>
      <c r="E495" s="10"/>
      <c r="G495" s="65"/>
    </row>
    <row r="496">
      <c r="A496" s="71"/>
      <c r="B496" s="11"/>
      <c r="E496" s="10"/>
      <c r="G496" s="65"/>
    </row>
    <row r="497">
      <c r="A497" s="71"/>
      <c r="B497" s="11"/>
      <c r="E497" s="10"/>
      <c r="G497" s="65"/>
    </row>
    <row r="498">
      <c r="A498" s="71"/>
      <c r="B498" s="11"/>
      <c r="E498" s="10"/>
      <c r="G498" s="65"/>
    </row>
    <row r="499">
      <c r="A499" s="71"/>
      <c r="B499" s="11"/>
      <c r="E499" s="10"/>
      <c r="G499" s="65"/>
    </row>
    <row r="500">
      <c r="A500" s="71"/>
      <c r="B500" s="11"/>
      <c r="E500" s="10"/>
      <c r="G500" s="65"/>
    </row>
    <row r="501">
      <c r="A501" s="71"/>
      <c r="B501" s="11"/>
      <c r="E501" s="10"/>
      <c r="G501" s="65"/>
    </row>
    <row r="502">
      <c r="A502" s="71"/>
      <c r="B502" s="11"/>
      <c r="E502" s="10"/>
      <c r="G502" s="65"/>
    </row>
    <row r="503">
      <c r="A503" s="71"/>
      <c r="B503" s="11"/>
      <c r="E503" s="10"/>
      <c r="G503" s="65"/>
    </row>
    <row r="504">
      <c r="A504" s="71"/>
      <c r="B504" s="11"/>
      <c r="E504" s="10"/>
      <c r="G504" s="65"/>
    </row>
    <row r="505">
      <c r="A505" s="71"/>
      <c r="B505" s="11"/>
      <c r="E505" s="10"/>
      <c r="G505" s="65"/>
    </row>
    <row r="506">
      <c r="A506" s="71"/>
      <c r="B506" s="11"/>
      <c r="E506" s="10"/>
      <c r="G506" s="65"/>
    </row>
    <row r="507">
      <c r="A507" s="71"/>
      <c r="B507" s="11"/>
      <c r="E507" s="10"/>
      <c r="G507" s="65"/>
    </row>
    <row r="508">
      <c r="A508" s="71"/>
      <c r="B508" s="11"/>
      <c r="E508" s="10"/>
      <c r="G508" s="65"/>
    </row>
    <row r="509">
      <c r="A509" s="71"/>
      <c r="B509" s="11"/>
      <c r="E509" s="10"/>
      <c r="G509" s="65"/>
    </row>
    <row r="510">
      <c r="A510" s="71"/>
      <c r="B510" s="11"/>
      <c r="E510" s="10"/>
      <c r="G510" s="65"/>
    </row>
    <row r="511">
      <c r="A511" s="71"/>
      <c r="B511" s="11"/>
      <c r="E511" s="10"/>
      <c r="G511" s="65"/>
    </row>
    <row r="512">
      <c r="A512" s="71"/>
      <c r="B512" s="11"/>
      <c r="E512" s="10"/>
      <c r="G512" s="65"/>
    </row>
    <row r="513">
      <c r="A513" s="71"/>
      <c r="B513" s="11"/>
      <c r="E513" s="10"/>
      <c r="G513" s="65"/>
    </row>
    <row r="514">
      <c r="A514" s="71"/>
      <c r="B514" s="11"/>
      <c r="E514" s="10"/>
      <c r="G514" s="65"/>
    </row>
    <row r="515">
      <c r="A515" s="71"/>
      <c r="B515" s="11"/>
      <c r="E515" s="10"/>
      <c r="G515" s="65"/>
    </row>
    <row r="516">
      <c r="A516" s="71"/>
      <c r="B516" s="11"/>
      <c r="E516" s="10"/>
      <c r="G516" s="65"/>
    </row>
    <row r="517">
      <c r="A517" s="71"/>
      <c r="B517" s="11"/>
      <c r="E517" s="10"/>
      <c r="G517" s="65"/>
    </row>
    <row r="518">
      <c r="A518" s="71"/>
      <c r="B518" s="11"/>
      <c r="E518" s="10"/>
      <c r="G518" s="65"/>
    </row>
    <row r="519">
      <c r="A519" s="71"/>
      <c r="B519" s="11"/>
      <c r="E519" s="10"/>
      <c r="G519" s="65"/>
    </row>
    <row r="520">
      <c r="A520" s="71"/>
      <c r="B520" s="11"/>
      <c r="E520" s="10"/>
      <c r="G520" s="65"/>
    </row>
    <row r="521">
      <c r="A521" s="71"/>
      <c r="B521" s="11"/>
      <c r="E521" s="10"/>
      <c r="G521" s="65"/>
    </row>
    <row r="522">
      <c r="A522" s="71"/>
      <c r="B522" s="11"/>
      <c r="E522" s="10"/>
      <c r="G522" s="65"/>
    </row>
    <row r="523">
      <c r="A523" s="71"/>
      <c r="B523" s="11"/>
      <c r="E523" s="10"/>
      <c r="G523" s="65"/>
    </row>
    <row r="524">
      <c r="A524" s="71"/>
      <c r="B524" s="11"/>
      <c r="E524" s="10"/>
      <c r="G524" s="65"/>
    </row>
    <row r="525">
      <c r="A525" s="71"/>
      <c r="B525" s="11"/>
      <c r="E525" s="10"/>
      <c r="G525" s="65"/>
    </row>
    <row r="526">
      <c r="A526" s="71"/>
      <c r="B526" s="11"/>
      <c r="E526" s="10"/>
      <c r="G526" s="65"/>
    </row>
    <row r="527">
      <c r="A527" s="71"/>
      <c r="B527" s="11"/>
      <c r="E527" s="10"/>
      <c r="G527" s="65"/>
    </row>
    <row r="528">
      <c r="A528" s="71"/>
      <c r="B528" s="11"/>
      <c r="E528" s="10"/>
      <c r="G528" s="65"/>
    </row>
    <row r="529">
      <c r="A529" s="71"/>
      <c r="B529" s="11"/>
      <c r="E529" s="10"/>
      <c r="G529" s="65"/>
    </row>
    <row r="530">
      <c r="A530" s="71"/>
      <c r="B530" s="11"/>
      <c r="E530" s="10"/>
      <c r="G530" s="65"/>
    </row>
    <row r="531">
      <c r="A531" s="71"/>
      <c r="B531" s="11"/>
      <c r="E531" s="10"/>
      <c r="G531" s="65"/>
    </row>
    <row r="532">
      <c r="A532" s="71"/>
      <c r="B532" s="11"/>
      <c r="E532" s="10"/>
      <c r="G532" s="65"/>
    </row>
    <row r="533">
      <c r="A533" s="71"/>
      <c r="B533" s="11"/>
      <c r="E533" s="10"/>
      <c r="G533" s="65"/>
    </row>
    <row r="534">
      <c r="A534" s="71"/>
      <c r="B534" s="11"/>
      <c r="E534" s="10"/>
      <c r="G534" s="65"/>
    </row>
    <row r="535">
      <c r="A535" s="71"/>
      <c r="B535" s="11"/>
      <c r="E535" s="10"/>
      <c r="G535" s="65"/>
    </row>
    <row r="536">
      <c r="A536" s="71"/>
      <c r="B536" s="11"/>
      <c r="E536" s="10"/>
      <c r="G536" s="65"/>
    </row>
    <row r="537">
      <c r="A537" s="71"/>
      <c r="B537" s="11"/>
      <c r="E537" s="10"/>
      <c r="G537" s="65"/>
    </row>
    <row r="538">
      <c r="A538" s="71"/>
      <c r="B538" s="11"/>
      <c r="E538" s="10"/>
      <c r="G538" s="65"/>
    </row>
    <row r="539">
      <c r="A539" s="71"/>
      <c r="B539" s="11"/>
      <c r="E539" s="10"/>
      <c r="G539" s="65"/>
    </row>
    <row r="540">
      <c r="A540" s="71"/>
      <c r="B540" s="11"/>
      <c r="E540" s="10"/>
      <c r="G540" s="65"/>
    </row>
    <row r="541">
      <c r="A541" s="71"/>
      <c r="B541" s="11"/>
      <c r="E541" s="10"/>
      <c r="G541" s="65"/>
    </row>
    <row r="542">
      <c r="A542" s="71"/>
      <c r="B542" s="11"/>
      <c r="E542" s="10"/>
      <c r="G542" s="65"/>
    </row>
    <row r="543">
      <c r="A543" s="71"/>
      <c r="B543" s="11"/>
      <c r="E543" s="10"/>
      <c r="G543" s="65"/>
    </row>
    <row r="544">
      <c r="A544" s="71"/>
      <c r="B544" s="11"/>
      <c r="E544" s="10"/>
      <c r="G544" s="65"/>
    </row>
    <row r="545">
      <c r="A545" s="71"/>
      <c r="B545" s="11"/>
      <c r="E545" s="10"/>
      <c r="G545" s="65"/>
    </row>
    <row r="546">
      <c r="A546" s="71"/>
      <c r="B546" s="11"/>
      <c r="E546" s="10"/>
      <c r="G546" s="65"/>
    </row>
    <row r="547">
      <c r="A547" s="71"/>
      <c r="B547" s="11"/>
      <c r="E547" s="10"/>
      <c r="G547" s="65"/>
    </row>
    <row r="548">
      <c r="A548" s="71"/>
      <c r="B548" s="11"/>
      <c r="E548" s="10"/>
      <c r="G548" s="65"/>
    </row>
    <row r="549">
      <c r="A549" s="71"/>
      <c r="B549" s="11"/>
      <c r="E549" s="10"/>
      <c r="G549" s="65"/>
    </row>
    <row r="550">
      <c r="A550" s="71"/>
      <c r="B550" s="11"/>
      <c r="E550" s="10"/>
      <c r="G550" s="65"/>
    </row>
    <row r="551">
      <c r="A551" s="71"/>
      <c r="B551" s="11"/>
      <c r="E551" s="10"/>
      <c r="G551" s="65"/>
    </row>
    <row r="552">
      <c r="A552" s="71"/>
      <c r="B552" s="11"/>
      <c r="E552" s="10"/>
      <c r="G552" s="65"/>
    </row>
    <row r="553">
      <c r="A553" s="71"/>
      <c r="B553" s="11"/>
      <c r="E553" s="10"/>
      <c r="G553" s="65"/>
    </row>
    <row r="554">
      <c r="A554" s="71"/>
      <c r="B554" s="11"/>
      <c r="E554" s="10"/>
      <c r="G554" s="65"/>
    </row>
    <row r="555">
      <c r="A555" s="71"/>
      <c r="B555" s="11"/>
      <c r="E555" s="10"/>
      <c r="G555" s="65"/>
    </row>
    <row r="556">
      <c r="A556" s="71"/>
      <c r="B556" s="11"/>
      <c r="E556" s="10"/>
      <c r="G556" s="65"/>
    </row>
    <row r="557">
      <c r="A557" s="71"/>
      <c r="B557" s="11"/>
      <c r="E557" s="10"/>
      <c r="G557" s="65"/>
    </row>
    <row r="558">
      <c r="A558" s="71"/>
      <c r="B558" s="11"/>
      <c r="E558" s="10"/>
      <c r="G558" s="65"/>
    </row>
    <row r="559">
      <c r="A559" s="71"/>
      <c r="B559" s="11"/>
      <c r="E559" s="10"/>
      <c r="G559" s="65"/>
    </row>
    <row r="560">
      <c r="A560" s="71"/>
      <c r="B560" s="11"/>
      <c r="E560" s="10"/>
      <c r="G560" s="65"/>
    </row>
    <row r="561">
      <c r="A561" s="71"/>
      <c r="B561" s="11"/>
      <c r="E561" s="10"/>
      <c r="G561" s="65"/>
    </row>
    <row r="562">
      <c r="A562" s="71"/>
      <c r="B562" s="11"/>
      <c r="E562" s="10"/>
      <c r="G562" s="65"/>
    </row>
    <row r="563">
      <c r="A563" s="71"/>
      <c r="B563" s="11"/>
      <c r="E563" s="10"/>
      <c r="G563" s="65"/>
    </row>
    <row r="564">
      <c r="A564" s="71"/>
      <c r="B564" s="11"/>
      <c r="E564" s="10"/>
      <c r="G564" s="65"/>
    </row>
    <row r="565">
      <c r="A565" s="71"/>
      <c r="B565" s="11"/>
      <c r="E565" s="10"/>
      <c r="G565" s="65"/>
    </row>
    <row r="566">
      <c r="A566" s="71"/>
      <c r="B566" s="11"/>
      <c r="E566" s="10"/>
      <c r="G566" s="65"/>
    </row>
    <row r="567">
      <c r="A567" s="71"/>
      <c r="B567" s="11"/>
      <c r="E567" s="10"/>
      <c r="G567" s="65"/>
    </row>
    <row r="568">
      <c r="A568" s="71"/>
      <c r="B568" s="11"/>
      <c r="E568" s="10"/>
      <c r="G568" s="65"/>
    </row>
    <row r="569">
      <c r="A569" s="71"/>
      <c r="B569" s="11"/>
      <c r="E569" s="10"/>
      <c r="G569" s="65"/>
    </row>
    <row r="570">
      <c r="A570" s="71"/>
      <c r="B570" s="11"/>
      <c r="E570" s="10"/>
      <c r="G570" s="65"/>
    </row>
    <row r="571">
      <c r="A571" s="71"/>
      <c r="B571" s="11"/>
      <c r="E571" s="10"/>
      <c r="G571" s="65"/>
    </row>
    <row r="572">
      <c r="A572" s="71"/>
      <c r="B572" s="11"/>
      <c r="E572" s="10"/>
      <c r="G572" s="65"/>
    </row>
    <row r="573">
      <c r="A573" s="71"/>
      <c r="B573" s="11"/>
      <c r="E573" s="10"/>
      <c r="G573" s="65"/>
    </row>
    <row r="574">
      <c r="A574" s="71"/>
      <c r="B574" s="11"/>
      <c r="E574" s="10"/>
      <c r="G574" s="65"/>
    </row>
    <row r="575">
      <c r="A575" s="71"/>
      <c r="B575" s="11"/>
      <c r="E575" s="10"/>
      <c r="G575" s="65"/>
    </row>
    <row r="576">
      <c r="A576" s="71"/>
      <c r="B576" s="11"/>
      <c r="E576" s="10"/>
      <c r="G576" s="65"/>
    </row>
    <row r="577">
      <c r="A577" s="71"/>
      <c r="B577" s="11"/>
      <c r="E577" s="10"/>
      <c r="G577" s="65"/>
    </row>
    <row r="578">
      <c r="A578" s="71"/>
      <c r="B578" s="11"/>
      <c r="E578" s="10"/>
      <c r="G578" s="65"/>
    </row>
    <row r="579">
      <c r="A579" s="71"/>
      <c r="B579" s="11"/>
      <c r="E579" s="10"/>
      <c r="G579" s="65"/>
    </row>
    <row r="580">
      <c r="A580" s="71"/>
      <c r="B580" s="11"/>
      <c r="E580" s="10"/>
      <c r="G580" s="65"/>
    </row>
    <row r="581">
      <c r="A581" s="71"/>
      <c r="B581" s="11"/>
      <c r="E581" s="10"/>
      <c r="G581" s="65"/>
    </row>
    <row r="582">
      <c r="A582" s="71"/>
      <c r="B582" s="11"/>
      <c r="E582" s="10"/>
      <c r="G582" s="65"/>
    </row>
    <row r="583">
      <c r="A583" s="71"/>
      <c r="B583" s="11"/>
      <c r="E583" s="10"/>
      <c r="G583" s="65"/>
    </row>
    <row r="584">
      <c r="A584" s="71"/>
      <c r="B584" s="11"/>
      <c r="E584" s="10"/>
      <c r="G584" s="65"/>
    </row>
    <row r="585">
      <c r="A585" s="71"/>
      <c r="B585" s="11"/>
      <c r="E585" s="10"/>
      <c r="G585" s="65"/>
    </row>
    <row r="586">
      <c r="A586" s="71"/>
      <c r="B586" s="11"/>
      <c r="E586" s="10"/>
      <c r="G586" s="65"/>
    </row>
    <row r="587">
      <c r="A587" s="71"/>
      <c r="B587" s="11"/>
      <c r="E587" s="10"/>
      <c r="G587" s="65"/>
    </row>
    <row r="588">
      <c r="A588" s="71"/>
      <c r="B588" s="11"/>
      <c r="E588" s="10"/>
      <c r="G588" s="65"/>
    </row>
    <row r="589">
      <c r="A589" s="71"/>
      <c r="B589" s="11"/>
      <c r="E589" s="10"/>
      <c r="G589" s="65"/>
    </row>
    <row r="590">
      <c r="A590" s="71"/>
      <c r="B590" s="11"/>
      <c r="E590" s="10"/>
      <c r="G590" s="65"/>
    </row>
    <row r="591">
      <c r="A591" s="71"/>
      <c r="B591" s="11"/>
      <c r="E591" s="10"/>
      <c r="G591" s="65"/>
    </row>
    <row r="592">
      <c r="A592" s="71"/>
      <c r="B592" s="11"/>
      <c r="E592" s="10"/>
      <c r="G592" s="65"/>
    </row>
    <row r="593">
      <c r="A593" s="71"/>
      <c r="B593" s="11"/>
      <c r="E593" s="10"/>
      <c r="G593" s="65"/>
    </row>
    <row r="594">
      <c r="A594" s="71"/>
      <c r="B594" s="11"/>
      <c r="E594" s="10"/>
      <c r="G594" s="65"/>
    </row>
    <row r="595">
      <c r="A595" s="71"/>
      <c r="B595" s="11"/>
      <c r="E595" s="10"/>
      <c r="G595" s="65"/>
    </row>
    <row r="596">
      <c r="A596" s="71"/>
      <c r="B596" s="11"/>
      <c r="E596" s="10"/>
      <c r="G596" s="65"/>
    </row>
    <row r="597">
      <c r="A597" s="71"/>
      <c r="B597" s="11"/>
      <c r="E597" s="10"/>
      <c r="G597" s="65"/>
    </row>
    <row r="598">
      <c r="A598" s="71"/>
      <c r="B598" s="11"/>
      <c r="E598" s="10"/>
      <c r="G598" s="65"/>
    </row>
    <row r="599">
      <c r="A599" s="71"/>
      <c r="B599" s="11"/>
      <c r="E599" s="10"/>
      <c r="G599" s="65"/>
    </row>
    <row r="600">
      <c r="A600" s="71"/>
      <c r="B600" s="11"/>
      <c r="E600" s="10"/>
      <c r="G600" s="65"/>
    </row>
    <row r="601">
      <c r="A601" s="71"/>
      <c r="B601" s="11"/>
      <c r="E601" s="10"/>
      <c r="G601" s="65"/>
    </row>
    <row r="602">
      <c r="A602" s="71"/>
      <c r="B602" s="11"/>
      <c r="E602" s="10"/>
      <c r="G602" s="65"/>
    </row>
    <row r="603">
      <c r="A603" s="71"/>
      <c r="B603" s="11"/>
      <c r="E603" s="10"/>
      <c r="G603" s="65"/>
    </row>
    <row r="604">
      <c r="A604" s="71"/>
      <c r="B604" s="11"/>
      <c r="E604" s="10"/>
      <c r="G604" s="65"/>
    </row>
    <row r="605">
      <c r="A605" s="71"/>
      <c r="B605" s="11"/>
      <c r="E605" s="10"/>
      <c r="G605" s="65"/>
    </row>
    <row r="606">
      <c r="A606" s="71"/>
      <c r="B606" s="11"/>
      <c r="E606" s="10"/>
      <c r="G606" s="65"/>
    </row>
    <row r="607">
      <c r="A607" s="71"/>
      <c r="B607" s="11"/>
      <c r="E607" s="10"/>
      <c r="G607" s="65"/>
    </row>
    <row r="608">
      <c r="A608" s="71"/>
      <c r="B608" s="11"/>
      <c r="E608" s="10"/>
      <c r="G608" s="65"/>
    </row>
    <row r="609">
      <c r="A609" s="71"/>
      <c r="B609" s="11"/>
      <c r="E609" s="10"/>
      <c r="G609" s="65"/>
    </row>
    <row r="610">
      <c r="A610" s="71"/>
      <c r="B610" s="11"/>
      <c r="E610" s="10"/>
      <c r="G610" s="65"/>
    </row>
    <row r="611">
      <c r="A611" s="71"/>
      <c r="B611" s="11"/>
      <c r="E611" s="10"/>
      <c r="G611" s="65"/>
    </row>
    <row r="612">
      <c r="A612" s="71"/>
      <c r="B612" s="11"/>
      <c r="E612" s="10"/>
      <c r="G612" s="65"/>
    </row>
    <row r="613">
      <c r="A613" s="71"/>
      <c r="B613" s="11"/>
      <c r="E613" s="10"/>
      <c r="G613" s="65"/>
    </row>
    <row r="614">
      <c r="A614" s="71"/>
      <c r="B614" s="11"/>
      <c r="E614" s="10"/>
      <c r="G614" s="65"/>
    </row>
    <row r="615">
      <c r="A615" s="71"/>
      <c r="B615" s="11"/>
      <c r="E615" s="10"/>
      <c r="G615" s="65"/>
    </row>
    <row r="616">
      <c r="A616" s="71"/>
      <c r="B616" s="11"/>
      <c r="E616" s="10"/>
      <c r="G616" s="65"/>
    </row>
    <row r="617">
      <c r="A617" s="71"/>
      <c r="B617" s="11"/>
      <c r="E617" s="10"/>
      <c r="G617" s="65"/>
    </row>
    <row r="618">
      <c r="A618" s="71"/>
      <c r="B618" s="11"/>
      <c r="E618" s="10"/>
      <c r="G618" s="65"/>
    </row>
    <row r="619">
      <c r="A619" s="71"/>
      <c r="B619" s="11"/>
      <c r="E619" s="10"/>
      <c r="G619" s="65"/>
    </row>
    <row r="620">
      <c r="A620" s="71"/>
      <c r="B620" s="11"/>
      <c r="E620" s="10"/>
      <c r="G620" s="65"/>
    </row>
    <row r="621">
      <c r="A621" s="71"/>
      <c r="B621" s="11"/>
      <c r="E621" s="10"/>
      <c r="G621" s="65"/>
    </row>
    <row r="622">
      <c r="A622" s="71"/>
      <c r="B622" s="11"/>
      <c r="E622" s="10"/>
      <c r="G622" s="65"/>
    </row>
    <row r="623">
      <c r="A623" s="71"/>
      <c r="B623" s="11"/>
      <c r="E623" s="10"/>
      <c r="G623" s="65"/>
    </row>
    <row r="624">
      <c r="A624" s="71"/>
      <c r="B624" s="11"/>
      <c r="E624" s="10"/>
      <c r="G624" s="65"/>
    </row>
    <row r="625">
      <c r="A625" s="71"/>
      <c r="B625" s="11"/>
      <c r="E625" s="10"/>
      <c r="G625" s="65"/>
    </row>
    <row r="626">
      <c r="A626" s="71"/>
      <c r="B626" s="11"/>
      <c r="E626" s="10"/>
      <c r="G626" s="65"/>
    </row>
    <row r="627">
      <c r="A627" s="71"/>
      <c r="B627" s="11"/>
      <c r="E627" s="10"/>
      <c r="G627" s="65"/>
    </row>
    <row r="628">
      <c r="A628" s="71"/>
      <c r="B628" s="11"/>
      <c r="E628" s="10"/>
      <c r="G628" s="65"/>
    </row>
    <row r="629">
      <c r="A629" s="71"/>
      <c r="B629" s="11"/>
      <c r="E629" s="10"/>
      <c r="G629" s="65"/>
    </row>
    <row r="630">
      <c r="A630" s="71"/>
      <c r="B630" s="11"/>
      <c r="E630" s="10"/>
      <c r="G630" s="65"/>
    </row>
    <row r="631">
      <c r="A631" s="71"/>
      <c r="B631" s="11"/>
      <c r="E631" s="10"/>
      <c r="G631" s="65"/>
    </row>
    <row r="632">
      <c r="A632" s="71"/>
      <c r="B632" s="11"/>
      <c r="E632" s="10"/>
      <c r="G632" s="65"/>
    </row>
    <row r="633">
      <c r="A633" s="71"/>
      <c r="B633" s="11"/>
      <c r="E633" s="10"/>
      <c r="G633" s="65"/>
    </row>
    <row r="634">
      <c r="A634" s="71"/>
      <c r="B634" s="11"/>
      <c r="E634" s="10"/>
      <c r="G634" s="65"/>
    </row>
    <row r="635">
      <c r="A635" s="71"/>
      <c r="B635" s="11"/>
      <c r="E635" s="10"/>
      <c r="G635" s="65"/>
    </row>
    <row r="636">
      <c r="A636" s="71"/>
      <c r="B636" s="11"/>
      <c r="E636" s="10"/>
      <c r="G636" s="65"/>
    </row>
    <row r="637">
      <c r="A637" s="71"/>
      <c r="B637" s="11"/>
      <c r="E637" s="10"/>
      <c r="G637" s="65"/>
    </row>
    <row r="638">
      <c r="A638" s="71"/>
      <c r="B638" s="11"/>
      <c r="E638" s="10"/>
      <c r="G638" s="65"/>
    </row>
    <row r="639">
      <c r="A639" s="71"/>
      <c r="B639" s="11"/>
      <c r="E639" s="10"/>
      <c r="G639" s="65"/>
    </row>
    <row r="640">
      <c r="A640" s="71"/>
      <c r="B640" s="11"/>
      <c r="E640" s="10"/>
      <c r="G640" s="65"/>
    </row>
    <row r="641">
      <c r="A641" s="71"/>
      <c r="B641" s="11"/>
      <c r="E641" s="10"/>
      <c r="G641" s="65"/>
    </row>
    <row r="642">
      <c r="A642" s="71"/>
      <c r="B642" s="11"/>
      <c r="E642" s="10"/>
      <c r="G642" s="65"/>
    </row>
    <row r="643">
      <c r="A643" s="71"/>
      <c r="B643" s="11"/>
      <c r="E643" s="10"/>
      <c r="G643" s="65"/>
    </row>
    <row r="644">
      <c r="A644" s="71"/>
      <c r="B644" s="11"/>
      <c r="E644" s="10"/>
      <c r="G644" s="65"/>
    </row>
    <row r="645">
      <c r="A645" s="71"/>
      <c r="B645" s="11"/>
      <c r="E645" s="10"/>
      <c r="G645" s="65"/>
    </row>
    <row r="646">
      <c r="A646" s="71"/>
      <c r="B646" s="11"/>
      <c r="E646" s="10"/>
      <c r="G646" s="65"/>
    </row>
    <row r="647">
      <c r="A647" s="71"/>
      <c r="B647" s="11"/>
      <c r="E647" s="10"/>
      <c r="G647" s="65"/>
    </row>
    <row r="648">
      <c r="A648" s="71"/>
      <c r="B648" s="11"/>
      <c r="E648" s="10"/>
      <c r="G648" s="65"/>
    </row>
    <row r="649">
      <c r="A649" s="71"/>
      <c r="B649" s="11"/>
      <c r="E649" s="10"/>
      <c r="G649" s="65"/>
    </row>
    <row r="650">
      <c r="A650" s="71"/>
      <c r="B650" s="11"/>
      <c r="E650" s="10"/>
      <c r="G650" s="65"/>
    </row>
    <row r="651">
      <c r="A651" s="71"/>
      <c r="B651" s="11"/>
      <c r="E651" s="10"/>
      <c r="G651" s="65"/>
    </row>
    <row r="652">
      <c r="A652" s="71"/>
      <c r="B652" s="11"/>
      <c r="E652" s="10"/>
      <c r="G652" s="65"/>
    </row>
    <row r="653">
      <c r="A653" s="71"/>
      <c r="B653" s="11"/>
      <c r="E653" s="10"/>
      <c r="G653" s="65"/>
    </row>
    <row r="654">
      <c r="A654" s="71"/>
      <c r="B654" s="11"/>
      <c r="E654" s="10"/>
      <c r="G654" s="65"/>
    </row>
    <row r="655">
      <c r="A655" s="71"/>
      <c r="B655" s="11"/>
      <c r="E655" s="10"/>
      <c r="G655" s="65"/>
    </row>
    <row r="656">
      <c r="A656" s="71"/>
      <c r="B656" s="11"/>
      <c r="E656" s="10"/>
      <c r="G656" s="65"/>
    </row>
    <row r="657">
      <c r="A657" s="71"/>
      <c r="B657" s="11"/>
      <c r="E657" s="10"/>
      <c r="G657" s="65"/>
    </row>
    <row r="658">
      <c r="A658" s="71"/>
      <c r="B658" s="11"/>
      <c r="E658" s="10"/>
      <c r="G658" s="65"/>
    </row>
    <row r="659">
      <c r="A659" s="71"/>
      <c r="B659" s="11"/>
      <c r="E659" s="10"/>
      <c r="G659" s="65"/>
    </row>
    <row r="660">
      <c r="A660" s="71"/>
      <c r="B660" s="11"/>
      <c r="E660" s="10"/>
      <c r="G660" s="65"/>
    </row>
    <row r="661">
      <c r="A661" s="71"/>
      <c r="B661" s="11"/>
      <c r="E661" s="10"/>
      <c r="G661" s="65"/>
    </row>
    <row r="662">
      <c r="A662" s="71"/>
      <c r="B662" s="11"/>
      <c r="E662" s="10"/>
      <c r="G662" s="65"/>
    </row>
    <row r="663">
      <c r="A663" s="71"/>
      <c r="B663" s="11"/>
      <c r="E663" s="10"/>
      <c r="G663" s="65"/>
    </row>
    <row r="664">
      <c r="A664" s="71"/>
      <c r="B664" s="11"/>
      <c r="E664" s="10"/>
      <c r="G664" s="65"/>
    </row>
    <row r="665">
      <c r="A665" s="71"/>
      <c r="B665" s="11"/>
      <c r="E665" s="10"/>
      <c r="G665" s="65"/>
    </row>
    <row r="666">
      <c r="A666" s="71"/>
      <c r="B666" s="11"/>
      <c r="E666" s="10"/>
      <c r="G666" s="65"/>
    </row>
    <row r="667">
      <c r="A667" s="71"/>
      <c r="B667" s="11"/>
      <c r="E667" s="10"/>
      <c r="G667" s="65"/>
    </row>
    <row r="668">
      <c r="A668" s="71"/>
      <c r="B668" s="11"/>
      <c r="E668" s="10"/>
      <c r="G668" s="65"/>
    </row>
    <row r="669">
      <c r="A669" s="71"/>
      <c r="B669" s="11"/>
      <c r="E669" s="10"/>
      <c r="G669" s="65"/>
    </row>
    <row r="670">
      <c r="A670" s="71"/>
      <c r="B670" s="11"/>
      <c r="E670" s="10"/>
      <c r="G670" s="65"/>
    </row>
    <row r="671">
      <c r="A671" s="71"/>
      <c r="B671" s="11"/>
      <c r="E671" s="10"/>
      <c r="G671" s="65"/>
    </row>
    <row r="672">
      <c r="A672" s="71"/>
      <c r="B672" s="11"/>
      <c r="E672" s="10"/>
      <c r="G672" s="65"/>
    </row>
    <row r="673">
      <c r="A673" s="71"/>
      <c r="B673" s="11"/>
      <c r="E673" s="10"/>
      <c r="G673" s="65"/>
    </row>
    <row r="674">
      <c r="A674" s="71"/>
      <c r="B674" s="11"/>
      <c r="E674" s="10"/>
      <c r="G674" s="65"/>
    </row>
    <row r="675">
      <c r="A675" s="71"/>
      <c r="B675" s="11"/>
      <c r="E675" s="10"/>
      <c r="G675" s="65"/>
    </row>
    <row r="676">
      <c r="A676" s="71"/>
      <c r="B676" s="11"/>
      <c r="E676" s="10"/>
      <c r="G676" s="65"/>
    </row>
    <row r="677">
      <c r="A677" s="71"/>
      <c r="B677" s="11"/>
      <c r="E677" s="10"/>
      <c r="G677" s="65"/>
    </row>
    <row r="678">
      <c r="A678" s="71"/>
      <c r="B678" s="11"/>
      <c r="E678" s="10"/>
      <c r="G678" s="65"/>
    </row>
    <row r="679">
      <c r="A679" s="71"/>
      <c r="B679" s="11"/>
      <c r="E679" s="10"/>
      <c r="G679" s="65"/>
    </row>
    <row r="680">
      <c r="A680" s="71"/>
      <c r="B680" s="11"/>
      <c r="E680" s="10"/>
      <c r="G680" s="65"/>
    </row>
    <row r="681">
      <c r="A681" s="71"/>
      <c r="B681" s="11"/>
      <c r="E681" s="10"/>
      <c r="G681" s="65"/>
    </row>
    <row r="682">
      <c r="A682" s="71"/>
      <c r="B682" s="11"/>
      <c r="E682" s="10"/>
      <c r="G682" s="65"/>
    </row>
    <row r="683">
      <c r="A683" s="71"/>
      <c r="B683" s="11"/>
      <c r="E683" s="10"/>
      <c r="G683" s="65"/>
    </row>
    <row r="684">
      <c r="A684" s="71"/>
      <c r="B684" s="11"/>
      <c r="E684" s="10"/>
      <c r="G684" s="65"/>
    </row>
    <row r="685">
      <c r="A685" s="71"/>
      <c r="B685" s="11"/>
      <c r="E685" s="10"/>
      <c r="G685" s="65"/>
    </row>
    <row r="686">
      <c r="A686" s="71"/>
      <c r="B686" s="11"/>
      <c r="E686" s="10"/>
      <c r="G686" s="65"/>
    </row>
    <row r="687">
      <c r="A687" s="71"/>
      <c r="B687" s="11"/>
      <c r="E687" s="10"/>
      <c r="G687" s="65"/>
    </row>
    <row r="688">
      <c r="A688" s="71"/>
      <c r="B688" s="11"/>
      <c r="E688" s="10"/>
      <c r="G688" s="65"/>
    </row>
    <row r="689">
      <c r="A689" s="71"/>
      <c r="B689" s="11"/>
      <c r="E689" s="10"/>
      <c r="G689" s="65"/>
    </row>
    <row r="690">
      <c r="A690" s="71"/>
      <c r="B690" s="11"/>
      <c r="E690" s="10"/>
      <c r="G690" s="65"/>
    </row>
    <row r="691">
      <c r="A691" s="71"/>
      <c r="B691" s="11"/>
      <c r="E691" s="10"/>
      <c r="G691" s="65"/>
    </row>
    <row r="692">
      <c r="A692" s="71"/>
      <c r="B692" s="11"/>
      <c r="E692" s="10"/>
      <c r="G692" s="65"/>
    </row>
    <row r="693">
      <c r="A693" s="71"/>
      <c r="B693" s="11"/>
      <c r="E693" s="10"/>
      <c r="G693" s="65"/>
    </row>
    <row r="694">
      <c r="A694" s="71"/>
      <c r="B694" s="11"/>
      <c r="E694" s="10"/>
      <c r="G694" s="65"/>
    </row>
    <row r="695">
      <c r="A695" s="71"/>
      <c r="B695" s="11"/>
      <c r="E695" s="10"/>
      <c r="G695" s="65"/>
    </row>
    <row r="696">
      <c r="A696" s="71"/>
      <c r="B696" s="11"/>
      <c r="E696" s="10"/>
      <c r="G696" s="65"/>
    </row>
    <row r="697">
      <c r="A697" s="71"/>
      <c r="B697" s="11"/>
      <c r="E697" s="10"/>
      <c r="G697" s="65"/>
    </row>
    <row r="698">
      <c r="A698" s="71"/>
      <c r="B698" s="11"/>
      <c r="E698" s="10"/>
      <c r="G698" s="65"/>
    </row>
    <row r="699">
      <c r="A699" s="71"/>
      <c r="B699" s="11"/>
      <c r="E699" s="10"/>
      <c r="G699" s="65"/>
    </row>
    <row r="700">
      <c r="A700" s="71"/>
      <c r="B700" s="11"/>
      <c r="E700" s="10"/>
      <c r="G700" s="65"/>
    </row>
    <row r="701">
      <c r="A701" s="71"/>
      <c r="B701" s="11"/>
      <c r="E701" s="10"/>
      <c r="G701" s="65"/>
    </row>
    <row r="702">
      <c r="A702" s="71"/>
      <c r="B702" s="11"/>
      <c r="E702" s="10"/>
      <c r="G702" s="65"/>
    </row>
    <row r="703">
      <c r="A703" s="71"/>
      <c r="B703" s="11"/>
      <c r="E703" s="10"/>
      <c r="G703" s="65"/>
    </row>
    <row r="704">
      <c r="A704" s="71"/>
      <c r="B704" s="11"/>
      <c r="E704" s="10"/>
      <c r="G704" s="65"/>
    </row>
    <row r="705">
      <c r="A705" s="71"/>
      <c r="B705" s="11"/>
      <c r="E705" s="10"/>
      <c r="G705" s="65"/>
    </row>
    <row r="706">
      <c r="A706" s="71"/>
      <c r="B706" s="11"/>
      <c r="E706" s="10"/>
      <c r="G706" s="65"/>
    </row>
    <row r="707">
      <c r="A707" s="71"/>
      <c r="B707" s="11"/>
      <c r="E707" s="10"/>
      <c r="G707" s="65"/>
    </row>
    <row r="708">
      <c r="A708" s="71"/>
      <c r="B708" s="11"/>
      <c r="E708" s="10"/>
      <c r="G708" s="65"/>
    </row>
    <row r="709">
      <c r="A709" s="71"/>
      <c r="B709" s="11"/>
      <c r="E709" s="10"/>
      <c r="G709" s="65"/>
    </row>
    <row r="710">
      <c r="A710" s="71"/>
      <c r="B710" s="11"/>
      <c r="E710" s="10"/>
      <c r="G710" s="65"/>
    </row>
    <row r="711">
      <c r="A711" s="71"/>
      <c r="B711" s="11"/>
      <c r="E711" s="10"/>
      <c r="G711" s="65"/>
    </row>
    <row r="712">
      <c r="A712" s="71"/>
      <c r="B712" s="11"/>
      <c r="E712" s="10"/>
      <c r="G712" s="65"/>
    </row>
    <row r="713">
      <c r="A713" s="71"/>
      <c r="B713" s="11"/>
      <c r="E713" s="10"/>
      <c r="G713" s="65"/>
    </row>
    <row r="714">
      <c r="A714" s="71"/>
      <c r="B714" s="11"/>
      <c r="E714" s="10"/>
      <c r="G714" s="65"/>
    </row>
    <row r="715">
      <c r="A715" s="71"/>
      <c r="B715" s="11"/>
      <c r="E715" s="10"/>
      <c r="G715" s="65"/>
    </row>
    <row r="716">
      <c r="A716" s="71"/>
      <c r="B716" s="11"/>
      <c r="E716" s="10"/>
      <c r="G716" s="65"/>
    </row>
    <row r="717">
      <c r="A717" s="71"/>
      <c r="B717" s="11"/>
      <c r="E717" s="10"/>
      <c r="G717" s="65"/>
    </row>
    <row r="718">
      <c r="A718" s="71"/>
      <c r="B718" s="11"/>
      <c r="E718" s="10"/>
      <c r="G718" s="65"/>
    </row>
    <row r="719">
      <c r="A719" s="71"/>
      <c r="B719" s="11"/>
      <c r="E719" s="10"/>
      <c r="G719" s="65"/>
    </row>
    <row r="720">
      <c r="A720" s="71"/>
      <c r="B720" s="11"/>
      <c r="E720" s="10"/>
      <c r="G720" s="65"/>
    </row>
    <row r="721">
      <c r="A721" s="71"/>
      <c r="B721" s="11"/>
      <c r="E721" s="10"/>
      <c r="G721" s="65"/>
    </row>
    <row r="722">
      <c r="A722" s="71"/>
      <c r="B722" s="11"/>
      <c r="E722" s="10"/>
      <c r="G722" s="65"/>
    </row>
    <row r="723">
      <c r="A723" s="71"/>
      <c r="B723" s="11"/>
      <c r="E723" s="10"/>
      <c r="G723" s="65"/>
    </row>
    <row r="724">
      <c r="A724" s="71"/>
      <c r="B724" s="11"/>
      <c r="E724" s="10"/>
      <c r="G724" s="65"/>
    </row>
    <row r="725">
      <c r="A725" s="71"/>
      <c r="B725" s="11"/>
      <c r="E725" s="10"/>
      <c r="G725" s="65"/>
    </row>
    <row r="726">
      <c r="A726" s="71"/>
      <c r="B726" s="11"/>
      <c r="E726" s="10"/>
      <c r="G726" s="65"/>
    </row>
    <row r="727">
      <c r="A727" s="71"/>
      <c r="B727" s="11"/>
      <c r="E727" s="10"/>
      <c r="G727" s="65"/>
    </row>
    <row r="728">
      <c r="A728" s="71"/>
      <c r="B728" s="11"/>
      <c r="E728" s="10"/>
      <c r="G728" s="65"/>
    </row>
    <row r="729">
      <c r="A729" s="71"/>
      <c r="B729" s="11"/>
      <c r="E729" s="10"/>
      <c r="G729" s="65"/>
    </row>
    <row r="730">
      <c r="A730" s="71"/>
      <c r="B730" s="11"/>
      <c r="E730" s="10"/>
      <c r="G730" s="65"/>
    </row>
    <row r="731">
      <c r="A731" s="71"/>
      <c r="B731" s="11"/>
      <c r="E731" s="10"/>
      <c r="G731" s="65"/>
    </row>
    <row r="732">
      <c r="A732" s="71"/>
      <c r="B732" s="11"/>
      <c r="E732" s="10"/>
      <c r="G732" s="65"/>
    </row>
    <row r="733">
      <c r="A733" s="71"/>
      <c r="B733" s="11"/>
      <c r="E733" s="10"/>
      <c r="G733" s="65"/>
    </row>
    <row r="734">
      <c r="A734" s="71"/>
      <c r="B734" s="11"/>
      <c r="E734" s="10"/>
      <c r="G734" s="65"/>
    </row>
    <row r="735">
      <c r="A735" s="71"/>
      <c r="B735" s="11"/>
      <c r="E735" s="10"/>
      <c r="G735" s="65"/>
    </row>
    <row r="736">
      <c r="A736" s="71"/>
      <c r="B736" s="11"/>
      <c r="E736" s="10"/>
      <c r="G736" s="65"/>
    </row>
    <row r="737">
      <c r="A737" s="71"/>
      <c r="B737" s="11"/>
      <c r="E737" s="10"/>
      <c r="G737" s="65"/>
    </row>
    <row r="738">
      <c r="A738" s="71"/>
      <c r="B738" s="11"/>
      <c r="E738" s="10"/>
      <c r="G738" s="65"/>
    </row>
    <row r="739">
      <c r="A739" s="71"/>
      <c r="B739" s="11"/>
      <c r="E739" s="10"/>
      <c r="G739" s="65"/>
    </row>
    <row r="740">
      <c r="A740" s="71"/>
      <c r="B740" s="11"/>
      <c r="E740" s="10"/>
      <c r="G740" s="65"/>
    </row>
    <row r="741">
      <c r="A741" s="71"/>
      <c r="B741" s="11"/>
      <c r="E741" s="10"/>
      <c r="G741" s="65"/>
    </row>
    <row r="742">
      <c r="A742" s="71"/>
      <c r="B742" s="11"/>
      <c r="E742" s="10"/>
      <c r="G742" s="65"/>
    </row>
    <row r="743">
      <c r="A743" s="71"/>
      <c r="B743" s="11"/>
      <c r="E743" s="10"/>
      <c r="G743" s="65"/>
    </row>
    <row r="744">
      <c r="A744" s="71"/>
      <c r="B744" s="11"/>
      <c r="E744" s="10"/>
      <c r="G744" s="65"/>
    </row>
    <row r="745">
      <c r="A745" s="71"/>
      <c r="B745" s="11"/>
      <c r="E745" s="10"/>
      <c r="G745" s="65"/>
    </row>
    <row r="746">
      <c r="A746" s="71"/>
      <c r="B746" s="11"/>
      <c r="E746" s="10"/>
      <c r="G746" s="65"/>
    </row>
    <row r="747">
      <c r="A747" s="71"/>
      <c r="B747" s="11"/>
      <c r="E747" s="10"/>
      <c r="G747" s="65"/>
    </row>
    <row r="748">
      <c r="A748" s="71"/>
      <c r="B748" s="11"/>
      <c r="E748" s="10"/>
      <c r="G748" s="65"/>
    </row>
    <row r="749">
      <c r="A749" s="71"/>
      <c r="B749" s="11"/>
      <c r="E749" s="10"/>
      <c r="G749" s="65"/>
    </row>
    <row r="750">
      <c r="A750" s="71"/>
      <c r="B750" s="11"/>
      <c r="E750" s="10"/>
      <c r="G750" s="65"/>
    </row>
    <row r="751">
      <c r="A751" s="71"/>
      <c r="B751" s="11"/>
      <c r="E751" s="10"/>
      <c r="G751" s="65"/>
    </row>
    <row r="752">
      <c r="A752" s="71"/>
      <c r="B752" s="11"/>
      <c r="E752" s="10"/>
      <c r="G752" s="65"/>
    </row>
    <row r="753">
      <c r="A753" s="71"/>
      <c r="B753" s="11"/>
      <c r="E753" s="10"/>
      <c r="G753" s="65"/>
    </row>
    <row r="754">
      <c r="A754" s="71"/>
      <c r="B754" s="11"/>
      <c r="E754" s="10"/>
      <c r="G754" s="65"/>
    </row>
    <row r="755">
      <c r="A755" s="71"/>
      <c r="B755" s="11"/>
      <c r="E755" s="10"/>
      <c r="G755" s="65"/>
    </row>
    <row r="756">
      <c r="A756" s="71"/>
      <c r="B756" s="11"/>
      <c r="E756" s="10"/>
      <c r="G756" s="65"/>
    </row>
    <row r="757">
      <c r="A757" s="71"/>
      <c r="B757" s="11"/>
      <c r="E757" s="10"/>
      <c r="G757" s="65"/>
    </row>
    <row r="758">
      <c r="A758" s="71"/>
      <c r="B758" s="11"/>
      <c r="E758" s="10"/>
      <c r="G758" s="65"/>
    </row>
    <row r="759">
      <c r="A759" s="71"/>
      <c r="B759" s="11"/>
      <c r="E759" s="10"/>
      <c r="G759" s="65"/>
    </row>
    <row r="760">
      <c r="A760" s="71"/>
      <c r="B760" s="11"/>
      <c r="E760" s="10"/>
      <c r="G760" s="65"/>
    </row>
    <row r="761">
      <c r="A761" s="71"/>
      <c r="B761" s="11"/>
      <c r="E761" s="10"/>
      <c r="G761" s="65"/>
    </row>
    <row r="762">
      <c r="A762" s="71"/>
      <c r="B762" s="11"/>
      <c r="E762" s="10"/>
      <c r="G762" s="65"/>
    </row>
    <row r="763">
      <c r="A763" s="71"/>
      <c r="B763" s="11"/>
      <c r="E763" s="10"/>
      <c r="G763" s="65"/>
    </row>
    <row r="764">
      <c r="A764" s="71"/>
      <c r="B764" s="11"/>
      <c r="E764" s="10"/>
      <c r="G764" s="65"/>
    </row>
    <row r="765">
      <c r="A765" s="71"/>
      <c r="B765" s="11"/>
      <c r="E765" s="10"/>
      <c r="G765" s="65"/>
    </row>
    <row r="766">
      <c r="A766" s="71"/>
      <c r="B766" s="11"/>
      <c r="E766" s="10"/>
      <c r="G766" s="65"/>
    </row>
    <row r="767">
      <c r="A767" s="71"/>
      <c r="B767" s="11"/>
      <c r="E767" s="10"/>
      <c r="G767" s="65"/>
    </row>
    <row r="768">
      <c r="A768" s="71"/>
      <c r="B768" s="11"/>
      <c r="E768" s="10"/>
      <c r="G768" s="65"/>
    </row>
    <row r="769">
      <c r="A769" s="71"/>
      <c r="B769" s="11"/>
      <c r="E769" s="10"/>
      <c r="G769" s="65"/>
    </row>
    <row r="770">
      <c r="A770" s="71"/>
      <c r="B770" s="11"/>
      <c r="E770" s="10"/>
      <c r="G770" s="65"/>
    </row>
    <row r="771">
      <c r="A771" s="71"/>
      <c r="B771" s="11"/>
      <c r="E771" s="10"/>
      <c r="G771" s="65"/>
    </row>
    <row r="772">
      <c r="A772" s="71"/>
      <c r="B772" s="11"/>
      <c r="E772" s="10"/>
      <c r="G772" s="65"/>
    </row>
    <row r="773">
      <c r="A773" s="71"/>
      <c r="B773" s="11"/>
      <c r="E773" s="10"/>
      <c r="G773" s="65"/>
    </row>
    <row r="774">
      <c r="A774" s="71"/>
      <c r="B774" s="11"/>
      <c r="E774" s="10"/>
      <c r="G774" s="65"/>
    </row>
    <row r="775">
      <c r="A775" s="71"/>
      <c r="B775" s="11"/>
      <c r="E775" s="10"/>
      <c r="G775" s="65"/>
    </row>
    <row r="776">
      <c r="A776" s="71"/>
      <c r="B776" s="11"/>
      <c r="E776" s="10"/>
      <c r="G776" s="65"/>
    </row>
    <row r="777">
      <c r="A777" s="71"/>
      <c r="B777" s="11"/>
      <c r="E777" s="10"/>
      <c r="G777" s="65"/>
    </row>
    <row r="778">
      <c r="A778" s="71"/>
      <c r="B778" s="11"/>
      <c r="E778" s="10"/>
      <c r="G778" s="65"/>
    </row>
    <row r="779">
      <c r="A779" s="71"/>
      <c r="B779" s="11"/>
      <c r="E779" s="10"/>
      <c r="G779" s="65"/>
    </row>
    <row r="780">
      <c r="A780" s="71"/>
      <c r="B780" s="11"/>
      <c r="E780" s="10"/>
      <c r="G780" s="65"/>
    </row>
    <row r="781">
      <c r="A781" s="71"/>
      <c r="B781" s="11"/>
      <c r="E781" s="10"/>
      <c r="G781" s="65"/>
    </row>
    <row r="782">
      <c r="A782" s="71"/>
      <c r="B782" s="11"/>
      <c r="E782" s="10"/>
      <c r="G782" s="65"/>
    </row>
    <row r="783">
      <c r="A783" s="71"/>
      <c r="B783" s="11"/>
      <c r="E783" s="10"/>
      <c r="G783" s="65"/>
    </row>
    <row r="784">
      <c r="A784" s="71"/>
      <c r="B784" s="11"/>
      <c r="E784" s="10"/>
      <c r="G784" s="65"/>
    </row>
    <row r="785">
      <c r="A785" s="71"/>
      <c r="B785" s="11"/>
      <c r="E785" s="10"/>
      <c r="G785" s="65"/>
    </row>
    <row r="786">
      <c r="A786" s="71"/>
      <c r="B786" s="11"/>
      <c r="E786" s="10"/>
      <c r="G786" s="65"/>
    </row>
    <row r="787">
      <c r="A787" s="71"/>
      <c r="B787" s="11"/>
      <c r="E787" s="10"/>
      <c r="G787" s="65"/>
    </row>
    <row r="788">
      <c r="A788" s="71"/>
      <c r="B788" s="11"/>
      <c r="E788" s="10"/>
      <c r="G788" s="65"/>
    </row>
    <row r="789">
      <c r="A789" s="71"/>
      <c r="B789" s="11"/>
      <c r="E789" s="10"/>
      <c r="G789" s="65"/>
    </row>
    <row r="790">
      <c r="A790" s="71"/>
      <c r="B790" s="11"/>
      <c r="E790" s="10"/>
      <c r="G790" s="65"/>
    </row>
    <row r="791">
      <c r="A791" s="71"/>
      <c r="B791" s="11"/>
      <c r="E791" s="10"/>
      <c r="G791" s="65"/>
    </row>
    <row r="792">
      <c r="A792" s="71"/>
      <c r="B792" s="11"/>
      <c r="E792" s="10"/>
      <c r="G792" s="65"/>
    </row>
    <row r="793">
      <c r="A793" s="71"/>
      <c r="B793" s="11"/>
      <c r="E793" s="10"/>
      <c r="G793" s="65"/>
    </row>
    <row r="794">
      <c r="A794" s="71"/>
      <c r="B794" s="11"/>
      <c r="E794" s="10"/>
      <c r="G794" s="65"/>
    </row>
    <row r="795">
      <c r="A795" s="71"/>
      <c r="B795" s="11"/>
      <c r="E795" s="10"/>
      <c r="G795" s="65"/>
    </row>
    <row r="796">
      <c r="A796" s="71"/>
      <c r="B796" s="11"/>
      <c r="E796" s="10"/>
      <c r="G796" s="65"/>
    </row>
    <row r="797">
      <c r="A797" s="71"/>
      <c r="B797" s="11"/>
      <c r="E797" s="10"/>
      <c r="G797" s="65"/>
    </row>
    <row r="798">
      <c r="A798" s="71"/>
      <c r="B798" s="11"/>
      <c r="E798" s="10"/>
      <c r="G798" s="65"/>
    </row>
    <row r="799">
      <c r="A799" s="71"/>
      <c r="B799" s="11"/>
      <c r="E799" s="10"/>
      <c r="G799" s="65"/>
    </row>
    <row r="800">
      <c r="A800" s="71"/>
      <c r="B800" s="11"/>
      <c r="E800" s="10"/>
      <c r="G800" s="65"/>
    </row>
    <row r="801">
      <c r="A801" s="71"/>
      <c r="B801" s="11"/>
      <c r="E801" s="10"/>
      <c r="G801" s="65"/>
    </row>
    <row r="802">
      <c r="A802" s="71"/>
      <c r="B802" s="11"/>
      <c r="E802" s="10"/>
      <c r="G802" s="65"/>
    </row>
    <row r="803">
      <c r="A803" s="71"/>
      <c r="B803" s="11"/>
      <c r="E803" s="10"/>
      <c r="G803" s="65"/>
    </row>
    <row r="804">
      <c r="A804" s="71"/>
      <c r="B804" s="11"/>
      <c r="E804" s="10"/>
      <c r="G804" s="65"/>
    </row>
    <row r="805">
      <c r="A805" s="71"/>
      <c r="B805" s="11"/>
      <c r="E805" s="10"/>
      <c r="G805" s="65"/>
    </row>
    <row r="806">
      <c r="A806" s="71"/>
      <c r="B806" s="11"/>
      <c r="E806" s="10"/>
      <c r="G806" s="65"/>
    </row>
    <row r="807">
      <c r="A807" s="71"/>
      <c r="B807" s="11"/>
      <c r="E807" s="10"/>
      <c r="G807" s="65"/>
    </row>
    <row r="808">
      <c r="A808" s="71"/>
      <c r="B808" s="11"/>
      <c r="E808" s="10"/>
      <c r="G808" s="65"/>
    </row>
    <row r="809">
      <c r="A809" s="71"/>
      <c r="B809" s="11"/>
      <c r="E809" s="10"/>
      <c r="G809" s="65"/>
    </row>
    <row r="810">
      <c r="A810" s="71"/>
      <c r="B810" s="11"/>
      <c r="E810" s="10"/>
      <c r="G810" s="65"/>
    </row>
    <row r="811">
      <c r="A811" s="71"/>
      <c r="B811" s="11"/>
      <c r="E811" s="10"/>
      <c r="G811" s="65"/>
    </row>
    <row r="812">
      <c r="A812" s="71"/>
      <c r="B812" s="11"/>
      <c r="E812" s="10"/>
      <c r="G812" s="65"/>
    </row>
    <row r="813">
      <c r="A813" s="71"/>
      <c r="B813" s="11"/>
      <c r="E813" s="10"/>
      <c r="G813" s="65"/>
    </row>
    <row r="814">
      <c r="A814" s="71"/>
      <c r="B814" s="11"/>
      <c r="E814" s="10"/>
      <c r="G814" s="65"/>
    </row>
    <row r="815">
      <c r="A815" s="71"/>
      <c r="B815" s="11"/>
      <c r="E815" s="10"/>
      <c r="G815" s="65"/>
    </row>
    <row r="816">
      <c r="A816" s="71"/>
      <c r="B816" s="11"/>
      <c r="E816" s="10"/>
      <c r="G816" s="65"/>
    </row>
    <row r="817">
      <c r="A817" s="71"/>
      <c r="B817" s="11"/>
      <c r="E817" s="10"/>
      <c r="G817" s="65"/>
    </row>
    <row r="818">
      <c r="A818" s="71"/>
      <c r="B818" s="11"/>
      <c r="E818" s="10"/>
      <c r="G818" s="65"/>
    </row>
    <row r="819">
      <c r="A819" s="71"/>
      <c r="B819" s="11"/>
      <c r="E819" s="10"/>
      <c r="G819" s="65"/>
    </row>
    <row r="820">
      <c r="A820" s="71"/>
      <c r="B820" s="11"/>
      <c r="E820" s="10"/>
      <c r="G820" s="65"/>
    </row>
    <row r="821">
      <c r="A821" s="71"/>
      <c r="B821" s="11"/>
      <c r="E821" s="10"/>
      <c r="G821" s="65"/>
    </row>
    <row r="822">
      <c r="A822" s="71"/>
      <c r="B822" s="11"/>
      <c r="E822" s="10"/>
      <c r="G822" s="65"/>
    </row>
    <row r="823">
      <c r="A823" s="71"/>
      <c r="B823" s="11"/>
      <c r="E823" s="10"/>
      <c r="G823" s="65"/>
    </row>
    <row r="824">
      <c r="A824" s="71"/>
      <c r="B824" s="11"/>
      <c r="E824" s="10"/>
      <c r="G824" s="65"/>
    </row>
    <row r="825">
      <c r="A825" s="71"/>
      <c r="B825" s="11"/>
      <c r="E825" s="10"/>
      <c r="G825" s="65"/>
    </row>
    <row r="826">
      <c r="A826" s="71"/>
      <c r="B826" s="11"/>
      <c r="E826" s="10"/>
      <c r="G826" s="65"/>
    </row>
    <row r="827">
      <c r="A827" s="71"/>
      <c r="B827" s="11"/>
      <c r="E827" s="10"/>
      <c r="G827" s="65"/>
    </row>
    <row r="828">
      <c r="A828" s="71"/>
      <c r="B828" s="11"/>
      <c r="E828" s="10"/>
      <c r="G828" s="65"/>
    </row>
    <row r="829">
      <c r="A829" s="71"/>
      <c r="B829" s="11"/>
      <c r="E829" s="10"/>
      <c r="G829" s="65"/>
    </row>
    <row r="830">
      <c r="A830" s="71"/>
      <c r="B830" s="11"/>
      <c r="E830" s="10"/>
      <c r="G830" s="65"/>
    </row>
    <row r="831">
      <c r="A831" s="71"/>
      <c r="B831" s="11"/>
      <c r="E831" s="10"/>
      <c r="G831" s="65"/>
    </row>
    <row r="832">
      <c r="A832" s="71"/>
      <c r="B832" s="11"/>
      <c r="E832" s="10"/>
      <c r="G832" s="65"/>
    </row>
    <row r="833">
      <c r="A833" s="71"/>
      <c r="B833" s="11"/>
      <c r="E833" s="10"/>
      <c r="G833" s="65"/>
    </row>
    <row r="834">
      <c r="A834" s="71"/>
      <c r="B834" s="11"/>
      <c r="E834" s="10"/>
      <c r="G834" s="65"/>
    </row>
    <row r="835">
      <c r="A835" s="71"/>
      <c r="B835" s="11"/>
      <c r="E835" s="10"/>
      <c r="G835" s="65"/>
    </row>
    <row r="836">
      <c r="A836" s="71"/>
      <c r="B836" s="11"/>
      <c r="E836" s="10"/>
      <c r="G836" s="65"/>
    </row>
    <row r="837">
      <c r="A837" s="71"/>
      <c r="B837" s="11"/>
      <c r="E837" s="10"/>
      <c r="G837" s="65"/>
    </row>
    <row r="838">
      <c r="A838" s="71"/>
      <c r="B838" s="11"/>
      <c r="E838" s="10"/>
      <c r="G838" s="65"/>
    </row>
    <row r="839">
      <c r="A839" s="71"/>
      <c r="B839" s="11"/>
      <c r="E839" s="10"/>
      <c r="G839" s="65"/>
    </row>
    <row r="840">
      <c r="A840" s="71"/>
      <c r="B840" s="11"/>
      <c r="E840" s="10"/>
      <c r="G840" s="65"/>
    </row>
    <row r="841">
      <c r="A841" s="71"/>
      <c r="B841" s="11"/>
      <c r="E841" s="10"/>
      <c r="G841" s="65"/>
    </row>
    <row r="842">
      <c r="A842" s="71"/>
      <c r="B842" s="11"/>
      <c r="E842" s="10"/>
      <c r="G842" s="65"/>
    </row>
    <row r="843">
      <c r="A843" s="71"/>
      <c r="B843" s="11"/>
      <c r="E843" s="10"/>
      <c r="G843" s="65"/>
    </row>
    <row r="844">
      <c r="A844" s="71"/>
      <c r="B844" s="11"/>
      <c r="E844" s="10"/>
      <c r="G844" s="65"/>
    </row>
    <row r="845">
      <c r="A845" s="71"/>
      <c r="B845" s="11"/>
      <c r="E845" s="10"/>
      <c r="G845" s="65"/>
    </row>
    <row r="846">
      <c r="A846" s="71"/>
      <c r="B846" s="11"/>
      <c r="E846" s="10"/>
      <c r="G846" s="65"/>
    </row>
    <row r="847">
      <c r="A847" s="71"/>
      <c r="B847" s="11"/>
      <c r="E847" s="10"/>
      <c r="G847" s="65"/>
    </row>
    <row r="848">
      <c r="A848" s="71"/>
      <c r="B848" s="11"/>
      <c r="E848" s="10"/>
      <c r="G848" s="65"/>
    </row>
    <row r="849">
      <c r="A849" s="71"/>
      <c r="B849" s="11"/>
      <c r="E849" s="10"/>
      <c r="G849" s="65"/>
    </row>
    <row r="850">
      <c r="A850" s="71"/>
      <c r="B850" s="11"/>
      <c r="E850" s="10"/>
      <c r="G850" s="65"/>
    </row>
    <row r="851">
      <c r="A851" s="71"/>
      <c r="B851" s="11"/>
      <c r="E851" s="10"/>
      <c r="G851" s="65"/>
    </row>
    <row r="852">
      <c r="A852" s="71"/>
      <c r="B852" s="11"/>
      <c r="E852" s="10"/>
      <c r="G852" s="65"/>
    </row>
    <row r="853">
      <c r="A853" s="71"/>
      <c r="B853" s="11"/>
      <c r="E853" s="10"/>
      <c r="G853" s="65"/>
    </row>
    <row r="854">
      <c r="A854" s="71"/>
      <c r="B854" s="11"/>
      <c r="E854" s="10"/>
      <c r="G854" s="65"/>
    </row>
    <row r="855">
      <c r="A855" s="71"/>
      <c r="B855" s="11"/>
      <c r="E855" s="10"/>
      <c r="G855" s="65"/>
    </row>
    <row r="856">
      <c r="A856" s="71"/>
      <c r="B856" s="11"/>
      <c r="E856" s="10"/>
      <c r="G856" s="65"/>
    </row>
    <row r="857">
      <c r="A857" s="71"/>
      <c r="B857" s="11"/>
      <c r="E857" s="10"/>
      <c r="G857" s="65"/>
    </row>
    <row r="858">
      <c r="A858" s="71"/>
      <c r="B858" s="11"/>
      <c r="E858" s="10"/>
      <c r="G858" s="65"/>
    </row>
    <row r="859">
      <c r="A859" s="71"/>
      <c r="B859" s="11"/>
      <c r="E859" s="10"/>
      <c r="G859" s="65"/>
    </row>
    <row r="860">
      <c r="A860" s="71"/>
      <c r="B860" s="11"/>
      <c r="E860" s="10"/>
      <c r="G860" s="65"/>
    </row>
    <row r="861">
      <c r="A861" s="71"/>
      <c r="B861" s="11"/>
      <c r="E861" s="10"/>
      <c r="G861" s="65"/>
    </row>
    <row r="862">
      <c r="A862" s="71"/>
      <c r="B862" s="11"/>
      <c r="E862" s="10"/>
      <c r="G862" s="65"/>
    </row>
    <row r="863">
      <c r="A863" s="71"/>
      <c r="B863" s="11"/>
      <c r="E863" s="10"/>
      <c r="G863" s="65"/>
    </row>
    <row r="864">
      <c r="A864" s="71"/>
      <c r="B864" s="11"/>
      <c r="E864" s="10"/>
      <c r="G864" s="65"/>
    </row>
    <row r="865">
      <c r="A865" s="71"/>
      <c r="B865" s="11"/>
      <c r="E865" s="10"/>
      <c r="G865" s="65"/>
    </row>
    <row r="866">
      <c r="A866" s="71"/>
      <c r="B866" s="11"/>
      <c r="E866" s="10"/>
      <c r="G866" s="65"/>
    </row>
    <row r="867">
      <c r="A867" s="71"/>
      <c r="B867" s="11"/>
      <c r="E867" s="10"/>
      <c r="G867" s="65"/>
    </row>
    <row r="868">
      <c r="A868" s="71"/>
      <c r="B868" s="11"/>
      <c r="E868" s="10"/>
      <c r="G868" s="65"/>
    </row>
    <row r="869">
      <c r="A869" s="71"/>
      <c r="B869" s="11"/>
      <c r="E869" s="10"/>
      <c r="G869" s="65"/>
    </row>
    <row r="870">
      <c r="A870" s="71"/>
      <c r="B870" s="11"/>
      <c r="E870" s="10"/>
      <c r="G870" s="65"/>
    </row>
    <row r="871">
      <c r="A871" s="71"/>
      <c r="B871" s="11"/>
      <c r="E871" s="10"/>
      <c r="G871" s="65"/>
    </row>
    <row r="872">
      <c r="A872" s="71"/>
      <c r="B872" s="11"/>
      <c r="E872" s="10"/>
      <c r="G872" s="65"/>
    </row>
    <row r="873">
      <c r="A873" s="71"/>
      <c r="B873" s="11"/>
      <c r="E873" s="10"/>
      <c r="G873" s="65"/>
    </row>
    <row r="874">
      <c r="A874" s="71"/>
      <c r="B874" s="11"/>
      <c r="E874" s="10"/>
      <c r="G874" s="65"/>
    </row>
    <row r="875">
      <c r="A875" s="71"/>
      <c r="B875" s="11"/>
      <c r="E875" s="10"/>
      <c r="G875" s="65"/>
    </row>
    <row r="876">
      <c r="A876" s="71"/>
      <c r="B876" s="11"/>
      <c r="E876" s="10"/>
      <c r="G876" s="65"/>
    </row>
    <row r="877">
      <c r="A877" s="71"/>
      <c r="B877" s="11"/>
      <c r="E877" s="10"/>
      <c r="G877" s="65"/>
    </row>
    <row r="878">
      <c r="A878" s="71"/>
      <c r="B878" s="11"/>
      <c r="E878" s="10"/>
      <c r="G878" s="65"/>
    </row>
    <row r="879">
      <c r="A879" s="71"/>
      <c r="B879" s="11"/>
      <c r="E879" s="10"/>
      <c r="G879" s="65"/>
    </row>
    <row r="880">
      <c r="A880" s="71"/>
      <c r="B880" s="11"/>
      <c r="E880" s="10"/>
      <c r="G880" s="65"/>
    </row>
    <row r="881">
      <c r="A881" s="71"/>
      <c r="B881" s="11"/>
      <c r="E881" s="10"/>
      <c r="G881" s="65"/>
    </row>
    <row r="882">
      <c r="A882" s="71"/>
      <c r="B882" s="11"/>
      <c r="E882" s="10"/>
      <c r="G882" s="65"/>
    </row>
    <row r="883">
      <c r="A883" s="71"/>
      <c r="B883" s="11"/>
      <c r="E883" s="10"/>
      <c r="G883" s="65"/>
    </row>
    <row r="884">
      <c r="A884" s="71"/>
      <c r="B884" s="11"/>
      <c r="E884" s="10"/>
      <c r="G884" s="65"/>
    </row>
    <row r="885">
      <c r="A885" s="71"/>
      <c r="B885" s="11"/>
      <c r="E885" s="10"/>
      <c r="G885" s="65"/>
    </row>
    <row r="886">
      <c r="A886" s="71"/>
      <c r="B886" s="11"/>
      <c r="E886" s="10"/>
      <c r="G886" s="65"/>
    </row>
    <row r="887">
      <c r="A887" s="71"/>
      <c r="B887" s="11"/>
      <c r="E887" s="10"/>
      <c r="G887" s="65"/>
    </row>
    <row r="888">
      <c r="A888" s="71"/>
      <c r="B888" s="11"/>
      <c r="E888" s="10"/>
      <c r="G888" s="65"/>
    </row>
    <row r="889">
      <c r="A889" s="71"/>
      <c r="B889" s="11"/>
      <c r="E889" s="10"/>
      <c r="G889" s="65"/>
    </row>
    <row r="890">
      <c r="A890" s="71"/>
      <c r="B890" s="11"/>
      <c r="E890" s="10"/>
      <c r="G890" s="65"/>
    </row>
    <row r="891">
      <c r="A891" s="71"/>
      <c r="B891" s="11"/>
      <c r="E891" s="10"/>
      <c r="G891" s="65"/>
    </row>
    <row r="892">
      <c r="A892" s="71"/>
      <c r="B892" s="11"/>
      <c r="E892" s="10"/>
      <c r="G892" s="65"/>
    </row>
    <row r="893">
      <c r="A893" s="71"/>
      <c r="B893" s="11"/>
      <c r="E893" s="10"/>
      <c r="G893" s="65"/>
    </row>
    <row r="894">
      <c r="A894" s="71"/>
      <c r="B894" s="11"/>
      <c r="E894" s="10"/>
      <c r="G894" s="65"/>
    </row>
    <row r="895">
      <c r="A895" s="71"/>
      <c r="B895" s="11"/>
      <c r="E895" s="10"/>
      <c r="G895" s="65"/>
    </row>
    <row r="896">
      <c r="A896" s="71"/>
      <c r="B896" s="11"/>
      <c r="E896" s="10"/>
      <c r="G896" s="65"/>
    </row>
    <row r="897">
      <c r="A897" s="71"/>
      <c r="B897" s="11"/>
      <c r="E897" s="10"/>
      <c r="G897" s="65"/>
    </row>
    <row r="898">
      <c r="A898" s="71"/>
      <c r="B898" s="11"/>
      <c r="E898" s="10"/>
      <c r="G898" s="65"/>
    </row>
    <row r="899">
      <c r="A899" s="71"/>
      <c r="B899" s="11"/>
      <c r="E899" s="10"/>
      <c r="G899" s="65"/>
    </row>
    <row r="900">
      <c r="A900" s="71"/>
      <c r="B900" s="11"/>
      <c r="E900" s="10"/>
      <c r="G900" s="65"/>
    </row>
    <row r="901">
      <c r="A901" s="71"/>
      <c r="B901" s="11"/>
      <c r="E901" s="10"/>
      <c r="G901" s="65"/>
    </row>
    <row r="902">
      <c r="A902" s="71"/>
      <c r="B902" s="11"/>
      <c r="E902" s="10"/>
      <c r="G902" s="65"/>
    </row>
    <row r="903">
      <c r="A903" s="71"/>
      <c r="B903" s="11"/>
      <c r="E903" s="10"/>
      <c r="G903" s="65"/>
    </row>
    <row r="904">
      <c r="A904" s="71"/>
      <c r="B904" s="11"/>
      <c r="E904" s="10"/>
      <c r="G904" s="65"/>
    </row>
    <row r="905">
      <c r="A905" s="71"/>
      <c r="B905" s="11"/>
      <c r="E905" s="10"/>
      <c r="G905" s="65"/>
    </row>
    <row r="906">
      <c r="A906" s="71"/>
      <c r="B906" s="11"/>
      <c r="E906" s="10"/>
      <c r="G906" s="65"/>
    </row>
    <row r="907">
      <c r="A907" s="71"/>
      <c r="B907" s="11"/>
      <c r="E907" s="10"/>
      <c r="G907" s="65"/>
    </row>
    <row r="908">
      <c r="A908" s="71"/>
      <c r="B908" s="11"/>
      <c r="E908" s="10"/>
      <c r="G908" s="65"/>
    </row>
    <row r="909">
      <c r="A909" s="71"/>
      <c r="B909" s="11"/>
      <c r="E909" s="10"/>
      <c r="G909" s="65"/>
    </row>
    <row r="910">
      <c r="A910" s="71"/>
      <c r="B910" s="11"/>
      <c r="E910" s="10"/>
      <c r="G910" s="65"/>
    </row>
    <row r="911">
      <c r="A911" s="71"/>
      <c r="B911" s="11"/>
      <c r="E911" s="10"/>
      <c r="G911" s="65"/>
    </row>
    <row r="912">
      <c r="A912" s="71"/>
      <c r="B912" s="11"/>
      <c r="E912" s="10"/>
      <c r="G912" s="65"/>
    </row>
    <row r="913">
      <c r="A913" s="71"/>
      <c r="B913" s="11"/>
      <c r="E913" s="10"/>
      <c r="G913" s="65"/>
    </row>
    <row r="914">
      <c r="A914" s="71"/>
      <c r="B914" s="11"/>
      <c r="E914" s="10"/>
      <c r="G914" s="65"/>
    </row>
    <row r="915">
      <c r="A915" s="71"/>
      <c r="B915" s="11"/>
      <c r="E915" s="10"/>
      <c r="G915" s="65"/>
    </row>
    <row r="916">
      <c r="A916" s="71"/>
      <c r="B916" s="11"/>
      <c r="E916" s="10"/>
      <c r="G916" s="65"/>
    </row>
    <row r="917">
      <c r="A917" s="71"/>
      <c r="B917" s="11"/>
      <c r="E917" s="10"/>
      <c r="G917" s="65"/>
    </row>
    <row r="918">
      <c r="A918" s="71"/>
      <c r="B918" s="11"/>
      <c r="E918" s="10"/>
      <c r="G918" s="65"/>
    </row>
    <row r="919">
      <c r="A919" s="71"/>
      <c r="B919" s="11"/>
      <c r="E919" s="10"/>
      <c r="G919" s="65"/>
    </row>
    <row r="920">
      <c r="A920" s="71"/>
      <c r="B920" s="11"/>
      <c r="E920" s="10"/>
      <c r="G920" s="65"/>
    </row>
    <row r="921">
      <c r="A921" s="71"/>
      <c r="B921" s="11"/>
      <c r="E921" s="10"/>
      <c r="G921" s="65"/>
    </row>
    <row r="922">
      <c r="A922" s="71"/>
      <c r="B922" s="11"/>
      <c r="E922" s="10"/>
      <c r="G922" s="65"/>
    </row>
    <row r="923">
      <c r="A923" s="71"/>
      <c r="B923" s="11"/>
      <c r="E923" s="10"/>
      <c r="G923" s="65"/>
    </row>
    <row r="924">
      <c r="A924" s="71"/>
      <c r="B924" s="11"/>
      <c r="E924" s="10"/>
      <c r="G924" s="65"/>
    </row>
    <row r="925">
      <c r="A925" s="71"/>
      <c r="B925" s="11"/>
      <c r="E925" s="10"/>
      <c r="G925" s="65"/>
    </row>
    <row r="926">
      <c r="A926" s="71"/>
      <c r="B926" s="11"/>
      <c r="E926" s="10"/>
      <c r="G926" s="65"/>
    </row>
    <row r="927">
      <c r="A927" s="71"/>
      <c r="B927" s="11"/>
      <c r="E927" s="10"/>
      <c r="G927" s="65"/>
    </row>
    <row r="928">
      <c r="A928" s="71"/>
      <c r="B928" s="11"/>
      <c r="E928" s="10"/>
      <c r="G928" s="65"/>
    </row>
    <row r="929">
      <c r="A929" s="71"/>
      <c r="B929" s="11"/>
      <c r="E929" s="10"/>
      <c r="G929" s="65"/>
    </row>
    <row r="930">
      <c r="A930" s="71"/>
      <c r="B930" s="11"/>
      <c r="E930" s="10"/>
      <c r="G930" s="65"/>
    </row>
    <row r="931">
      <c r="A931" s="71"/>
      <c r="B931" s="11"/>
      <c r="E931" s="10"/>
      <c r="G931" s="65"/>
    </row>
    <row r="932">
      <c r="A932" s="71"/>
      <c r="B932" s="11"/>
      <c r="E932" s="10"/>
      <c r="G932" s="65"/>
    </row>
    <row r="933">
      <c r="A933" s="71"/>
      <c r="B933" s="11"/>
      <c r="E933" s="10"/>
      <c r="G933" s="65"/>
    </row>
    <row r="934">
      <c r="A934" s="71"/>
      <c r="B934" s="11"/>
      <c r="E934" s="10"/>
      <c r="G934" s="65"/>
    </row>
    <row r="935">
      <c r="A935" s="71"/>
      <c r="B935" s="11"/>
      <c r="E935" s="10"/>
      <c r="G935" s="65"/>
    </row>
    <row r="936">
      <c r="A936" s="71"/>
      <c r="B936" s="11"/>
      <c r="E936" s="10"/>
      <c r="G936" s="65"/>
    </row>
    <row r="937">
      <c r="A937" s="71"/>
      <c r="B937" s="11"/>
      <c r="E937" s="10"/>
      <c r="G937" s="65"/>
    </row>
    <row r="938">
      <c r="A938" s="71"/>
      <c r="B938" s="11"/>
      <c r="E938" s="10"/>
      <c r="G938" s="65"/>
    </row>
    <row r="939">
      <c r="A939" s="71"/>
      <c r="B939" s="11"/>
      <c r="E939" s="10"/>
      <c r="G939" s="65"/>
    </row>
    <row r="940">
      <c r="A940" s="71"/>
      <c r="B940" s="11"/>
      <c r="E940" s="10"/>
      <c r="G940" s="65"/>
    </row>
    <row r="941">
      <c r="A941" s="71"/>
      <c r="B941" s="11"/>
      <c r="E941" s="10"/>
      <c r="G941" s="65"/>
    </row>
    <row r="942">
      <c r="A942" s="71"/>
      <c r="B942" s="11"/>
      <c r="E942" s="10"/>
      <c r="G942" s="65"/>
    </row>
    <row r="943">
      <c r="A943" s="71"/>
      <c r="B943" s="11"/>
      <c r="E943" s="10"/>
      <c r="G943" s="65"/>
    </row>
    <row r="944">
      <c r="A944" s="71"/>
      <c r="B944" s="11"/>
      <c r="E944" s="10"/>
      <c r="G944" s="65"/>
    </row>
    <row r="945">
      <c r="A945" s="71"/>
      <c r="B945" s="11"/>
      <c r="E945" s="10"/>
      <c r="G945" s="65"/>
    </row>
    <row r="946">
      <c r="A946" s="71"/>
      <c r="B946" s="11"/>
      <c r="E946" s="10"/>
      <c r="G946" s="65"/>
    </row>
    <row r="947">
      <c r="A947" s="71"/>
      <c r="B947" s="11"/>
      <c r="E947" s="10"/>
      <c r="G947" s="65"/>
    </row>
    <row r="948">
      <c r="A948" s="71"/>
      <c r="B948" s="11"/>
      <c r="E948" s="10"/>
      <c r="G948" s="65"/>
    </row>
    <row r="949">
      <c r="A949" s="71"/>
      <c r="B949" s="11"/>
      <c r="E949" s="10"/>
      <c r="G949" s="65"/>
    </row>
    <row r="950">
      <c r="A950" s="71"/>
      <c r="B950" s="11"/>
      <c r="E950" s="10"/>
      <c r="G950" s="65"/>
    </row>
    <row r="951">
      <c r="A951" s="71"/>
      <c r="B951" s="11"/>
      <c r="E951" s="10"/>
      <c r="G951" s="65"/>
    </row>
    <row r="952">
      <c r="A952" s="71"/>
      <c r="B952" s="11"/>
      <c r="E952" s="10"/>
      <c r="G952" s="65"/>
    </row>
    <row r="953">
      <c r="A953" s="71"/>
      <c r="B953" s="11"/>
      <c r="E953" s="10"/>
      <c r="G953" s="65"/>
    </row>
    <row r="954">
      <c r="A954" s="71"/>
      <c r="B954" s="11"/>
      <c r="E954" s="10"/>
      <c r="G954" s="65"/>
    </row>
    <row r="955">
      <c r="A955" s="71"/>
      <c r="B955" s="11"/>
      <c r="E955" s="10"/>
      <c r="G955" s="65"/>
    </row>
    <row r="956">
      <c r="A956" s="71"/>
      <c r="B956" s="11"/>
      <c r="E956" s="10"/>
      <c r="G956" s="65"/>
    </row>
  </sheetData>
  <drawing r:id="rId1"/>
</worksheet>
</file>